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STEY2\OneDrive - United Nations\UNESCAP\Tasks\Focus Area - CRVS\2025 Review of the CRVS Decade\Responses\French Polynesia\"/>
    </mc:Choice>
  </mc:AlternateContent>
  <xr:revisionPtr revIDLastSave="0" documentId="8_{CBCBFA44-B166-4B28-B563-63B181D31AF8}" xr6:coauthVersionLast="47" xr6:coauthVersionMax="47" xr10:uidLastSave="{00000000-0000-0000-0000-000000000000}"/>
  <bookViews>
    <workbookView xWindow="15252" yWindow="-696" windowWidth="15576" windowHeight="11784" firstSheet="4" activeTab="5"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33"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33" l="1"/>
  <c r="O17" i="33"/>
  <c r="O16" i="33"/>
  <c r="M18" i="33"/>
  <c r="K18" i="33"/>
  <c r="I18" i="33"/>
  <c r="G18" i="33"/>
  <c r="E18" i="33"/>
  <c r="M17" i="33"/>
  <c r="K17" i="33"/>
  <c r="I17" i="33"/>
  <c r="G17" i="33"/>
  <c r="E17" i="33"/>
  <c r="M16" i="33"/>
  <c r="K16" i="33"/>
  <c r="I16" i="33"/>
  <c r="G16" i="33"/>
  <c r="E16" i="33"/>
  <c r="W16" i="33" l="1"/>
  <c r="U18" i="33"/>
  <c r="S18" i="33"/>
  <c r="Q18" i="33"/>
  <c r="U17" i="33"/>
  <c r="S17" i="33"/>
  <c r="Q17" i="33"/>
  <c r="U16" i="33"/>
  <c r="S16" i="33"/>
  <c r="Q16" i="33"/>
  <c r="W18" i="33"/>
  <c r="W17" i="33"/>
  <c r="Y18" i="33"/>
  <c r="Y17" i="33"/>
  <c r="Y16" i="33"/>
  <c r="AA18" i="33"/>
  <c r="AA17" i="33"/>
  <c r="AA16" i="33"/>
  <c r="AC18" i="33"/>
  <c r="AC17" i="33"/>
  <c r="AC16" i="33"/>
  <c r="AW18" i="33"/>
  <c r="AV18" i="33"/>
  <c r="AU18" i="33"/>
  <c r="AT18" i="33"/>
  <c r="AS18" i="33"/>
  <c r="AR18" i="33"/>
  <c r="AQ18" i="33"/>
  <c r="AP18" i="33"/>
  <c r="AO18" i="33"/>
  <c r="AN18" i="33"/>
  <c r="AM18" i="33"/>
  <c r="AL18" i="33"/>
  <c r="AK18" i="33"/>
  <c r="AJ18" i="33"/>
  <c r="AI18" i="33"/>
  <c r="AH18" i="33"/>
  <c r="AG18" i="33"/>
  <c r="AF18" i="33"/>
  <c r="AE18" i="33"/>
  <c r="AD18" i="33"/>
  <c r="AW17" i="33"/>
  <c r="AV17" i="33"/>
  <c r="AU17" i="33"/>
  <c r="AT17" i="33"/>
  <c r="AS17" i="33"/>
  <c r="AR17" i="33"/>
  <c r="AQ17" i="33"/>
  <c r="AP17" i="33"/>
  <c r="AO17" i="33"/>
  <c r="AN17" i="33"/>
  <c r="AM17" i="33"/>
  <c r="AL17" i="33"/>
  <c r="AK17" i="33"/>
  <c r="AJ17" i="33"/>
  <c r="AI17" i="33"/>
  <c r="AH17" i="33"/>
  <c r="AG17" i="33"/>
  <c r="AF17" i="33"/>
  <c r="AE17" i="33"/>
  <c r="AD17" i="33"/>
  <c r="AW16" i="33"/>
  <c r="AV16" i="33"/>
  <c r="AU16" i="33"/>
  <c r="AT16" i="33"/>
  <c r="AS16" i="33"/>
  <c r="AR16" i="33"/>
  <c r="AQ16" i="33"/>
  <c r="AP16" i="33"/>
  <c r="AO16" i="33"/>
  <c r="AN16" i="33"/>
  <c r="AM16" i="33"/>
  <c r="AL16" i="33"/>
  <c r="AK16" i="33"/>
  <c r="AJ16" i="33"/>
  <c r="AI16" i="33"/>
  <c r="AH16" i="33"/>
  <c r="AG16" i="33"/>
  <c r="AF16" i="33"/>
  <c r="AE16" i="33"/>
  <c r="AD16" i="33"/>
  <c r="V10" i="26"/>
  <c r="V21" i="26" s="1"/>
  <c r="G18" i="27"/>
  <c r="W24" i="26"/>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22" i="26"/>
  <c r="U22" i="26"/>
  <c r="R22" i="26"/>
  <c r="P22" i="26"/>
  <c r="N22" i="26"/>
  <c r="L22" i="26"/>
  <c r="J22" i="26"/>
  <c r="H22" i="26"/>
  <c r="F22" i="26"/>
  <c r="E22" i="26"/>
  <c r="D22" i="26"/>
  <c r="W21" i="26"/>
  <c r="U21" i="26"/>
  <c r="R21" i="26"/>
  <c r="P21" i="26"/>
  <c r="N21" i="26"/>
  <c r="L21" i="26"/>
  <c r="J21" i="26"/>
  <c r="H21" i="26"/>
  <c r="F21" i="26"/>
  <c r="E21" i="26"/>
  <c r="D21" i="26"/>
  <c r="V18" i="27"/>
  <c r="Q14" i="27"/>
  <c r="O14" i="27"/>
  <c r="T12" i="27"/>
  <c r="U12" i="27"/>
  <c r="V12" i="27"/>
  <c r="S12" i="27"/>
  <c r="Q10" i="27"/>
  <c r="Q18" i="27" s="1"/>
  <c r="O10" i="27"/>
  <c r="Q14" i="26"/>
  <c r="O14" i="26"/>
  <c r="M14" i="26"/>
  <c r="K14" i="26"/>
  <c r="I14" i="26"/>
  <c r="G14" i="26"/>
  <c r="V14" i="26"/>
  <c r="T14" i="26"/>
  <c r="S14" i="26"/>
  <c r="S22" i="26" s="1"/>
  <c r="S12" i="26"/>
  <c r="T10" i="26"/>
  <c r="T12" i="26" s="1"/>
  <c r="S10" i="26"/>
  <c r="S21" i="26" s="1"/>
  <c r="Q10" i="26"/>
  <c r="Q12" i="26" s="1"/>
  <c r="O10" i="26"/>
  <c r="O21" i="26" s="1"/>
  <c r="M10" i="26"/>
  <c r="M22" i="26" s="1"/>
  <c r="K10" i="26"/>
  <c r="K21" i="26" s="1"/>
  <c r="I10" i="26"/>
  <c r="I21" i="26" s="1"/>
  <c r="G10" i="26"/>
  <c r="G21" i="26" s="1"/>
  <c r="W19" i="27"/>
  <c r="V19" i="27"/>
  <c r="U19" i="27"/>
  <c r="T19" i="27"/>
  <c r="S19" i="27"/>
  <c r="R19" i="27"/>
  <c r="P19" i="27"/>
  <c r="N19" i="27"/>
  <c r="M19" i="27"/>
  <c r="L19" i="27"/>
  <c r="K19" i="27"/>
  <c r="J19" i="27"/>
  <c r="I19" i="27"/>
  <c r="H19" i="27"/>
  <c r="G19" i="27"/>
  <c r="F19" i="27"/>
  <c r="E19" i="27"/>
  <c r="D19" i="27"/>
  <c r="W18" i="27"/>
  <c r="U18" i="27"/>
  <c r="T18" i="27"/>
  <c r="S18" i="27"/>
  <c r="R18" i="27"/>
  <c r="P18" i="27"/>
  <c r="O18" i="27"/>
  <c r="N18" i="27"/>
  <c r="M18" i="27"/>
  <c r="L18" i="27"/>
  <c r="K18" i="27"/>
  <c r="J18" i="27"/>
  <c r="I18" i="27"/>
  <c r="H18" i="27"/>
  <c r="F18" i="27"/>
  <c r="E18" i="27"/>
  <c r="D18" i="27"/>
  <c r="M21" i="26" l="1"/>
  <c r="O19" i="27"/>
  <c r="T22" i="26"/>
  <c r="V22" i="26"/>
  <c r="O22" i="26"/>
  <c r="G22" i="26"/>
  <c r="I22" i="26"/>
  <c r="K22" i="26"/>
  <c r="V12" i="26"/>
  <c r="T21" i="26"/>
  <c r="Q21" i="26"/>
  <c r="Q22" i="26"/>
  <c r="Q12" i="27"/>
  <c r="Q19" i="27"/>
</calcChain>
</file>

<file path=xl/sharedStrings.xml><?xml version="1.0" encoding="utf-8"?>
<sst xmlns="http://schemas.openxmlformats.org/spreadsheetml/2006/main" count="1008" uniqueCount="576">
  <si>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</si>
  <si>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</si>
  <si>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</si>
  <si>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</si>
  <si>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French Polynesia</t>
  </si>
  <si>
    <t>National Focal Point</t>
  </si>
  <si>
    <t>Name</t>
  </si>
  <si>
    <t>Julie PASQUIER</t>
  </si>
  <si>
    <t>Title</t>
  </si>
  <si>
    <t>Demographer</t>
  </si>
  <si>
    <t>Organization</t>
  </si>
  <si>
    <t>Institute of statistics of French Polynesia</t>
  </si>
  <si>
    <t>Email</t>
  </si>
  <si>
    <t>juliep@ispf.pf ; ispf@ispf.pf</t>
  </si>
  <si>
    <t>Telephone</t>
  </si>
  <si>
    <t>+689 40 47 34 34</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</si>
  <si>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</si>
  <si>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</si>
  <si>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</si>
  <si>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</si>
  <si>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</si>
  <si>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</si>
  <si>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</si>
  <si>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</si>
  <si>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</si>
  <si>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</si>
  <si>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</si>
  <si>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</si>
  <si>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</si>
  <si>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</si>
  <si>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</si>
  <si>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</si>
  <si>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</si>
  <si>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</si>
  <si>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</si>
  <si>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</si>
  <si>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</si>
  <si>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</si>
  <si>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</si>
  <si>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</si>
  <si>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</si>
  <si>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</si>
  <si>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</si>
  <si>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</si>
  <si>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</si>
  <si>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</si>
  <si>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</si>
  <si>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</si>
  <si>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</si>
  <si>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</si>
  <si>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</si>
  <si>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</si>
  <si>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</si>
  <si>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</si>
  <si>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</si>
  <si>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</si>
  <si>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</si>
  <si>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</si>
  <si>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</si>
  <si>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</si>
  <si>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</si>
  <si>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</si>
  <si>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</si>
  <si>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</si>
  <si>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</si>
  <si>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</si>
  <si>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</si>
  <si>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</si>
  <si>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</si>
  <si>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</si>
  <si>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</si>
  <si>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</si>
  <si>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</si>
  <si>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</si>
  <si>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</si>
  <si>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</si>
  <si>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</si>
  <si>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</si>
  <si>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</si>
  <si>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</si>
  <si>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</si>
  <si>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</si>
  <si>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</si>
  <si>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</si>
  <si>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</si>
  <si>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</si>
  <si>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</si>
  <si>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</si>
  <si>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</si>
  <si>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</si>
  <si>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</si>
  <si>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</si>
  <si>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</si>
  <si>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</si>
  <si>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</si>
  <si>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</si>
  <si>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</si>
  <si>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</si>
  <si>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</si>
  <si>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</si>
  <si>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</si>
  <si>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</si>
  <si>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</si>
  <si>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</si>
  <si>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</si>
  <si>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</si>
  <si>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</si>
  <si>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</si>
  <si>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</si>
  <si>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</si>
  <si>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</si>
  <si>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</si>
  <si>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</si>
  <si>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</si>
  <si>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</si>
  <si>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</si>
  <si>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</si>
  <si>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</si>
  <si>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</si>
  <si>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</si>
  <si>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</si>
  <si>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</si>
  <si>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</si>
  <si>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</si>
  <si>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</si>
  <si>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</si>
  <si>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</si>
  <si>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</si>
  <si>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</si>
  <si>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</si>
  <si>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</si>
  <si>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</si>
  <si>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</si>
  <si>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</si>
  <si>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</si>
  <si>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</si>
  <si>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</si>
  <si>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</si>
  <si>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</si>
  <si>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</si>
  <si>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</si>
  <si>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</si>
  <si>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</si>
  <si>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</si>
  <si>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</si>
  <si>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</si>
  <si>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</si>
  <si>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</si>
  <si>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</si>
  <si>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</si>
  <si>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</si>
  <si>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</si>
  <si>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</si>
  <si>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</si>
  <si>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</si>
  <si>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</si>
  <si>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</si>
  <si>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</si>
  <si>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</si>
  <si>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</si>
  <si>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</si>
  <si>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</si>
  <si>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</si>
  <si>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</si>
  <si>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</si>
  <si>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</si>
  <si>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</si>
  <si>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</si>
  <si>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</si>
  <si>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</si>
  <si>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</si>
  <si>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</si>
  <si>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</si>
  <si>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</si>
  <si>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</si>
  <si>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</si>
  <si>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</si>
  <si>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</si>
  <si>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</si>
  <si>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</si>
  <si>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</si>
  <si>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</si>
  <si>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</si>
  <si>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</si>
  <si>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</si>
  <si>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</si>
  <si>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</si>
  <si>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</si>
  <si>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</si>
  <si>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</si>
  <si>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</si>
  <si>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</si>
  <si>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</si>
  <si>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</si>
  <si>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</si>
  <si>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</si>
  <si>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</si>
  <si>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</si>
  <si>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</si>
  <si>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</si>
  <si>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</si>
  <si>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</si>
  <si>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</si>
  <si>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</si>
  <si>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</si>
  <si>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</si>
  <si>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t>Live birth only, by year of occurrence.
Source : CRVS</t>
  </si>
  <si>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</si>
  <si>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</si>
  <si>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t>NA</t>
  </si>
  <si>
    <t>The legal deadline for registering a birth certificate is 5 days and no bulletin date available before 2018
Source : CRVS</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</si>
  <si>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</si>
  <si>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t>No bulletin date available before 2018
Source : CRVS</t>
  </si>
  <si>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</si>
  <si>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t>No bulletin date available before 2018, no births were registered after 1 year of occurrence in 2018, 2019 2020 and 2022
Source : CRVS</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</si>
  <si>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</si>
  <si>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Source : CRVS</t>
  </si>
  <si>
    <t>Population Register,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</si>
  <si>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</si>
  <si>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t>CRVS is our only source of data</t>
  </si>
  <si>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</si>
  <si>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</si>
  <si>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</si>
  <si>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t>Targets</t>
  </si>
  <si>
    <t>Target (2024)</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</si>
  <si>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</si>
  <si>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</si>
  <si>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 xml:space="preserve">1B: Percentage of children under 5 years old that have had their birth registered </t>
    </r>
    <r>
      <rPr>
        <i/>
        <sz val="11"/>
        <color theme="1"/>
        <rFont val="Calibri"/>
        <family val="2"/>
        <scheme val="minor"/>
      </rPr>
      <t xml:space="preserve">(= line 6), if (line 6) not available use (line 13)) </t>
    </r>
  </si>
  <si>
    <t xml:space="preserve">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NA </t>
  </si>
  <si>
    <r>
      <t>1C: Percentage of individuals that have had their birth registered</t>
    </r>
    <r>
      <rPr>
        <i/>
        <sz val="11"/>
        <color theme="1"/>
        <rFont val="Calibri"/>
        <family val="2"/>
        <scheme val="minor"/>
      </rPr>
      <t xml:space="preserve"> (= line 7)</t>
    </r>
  </si>
  <si>
    <t>Date of occurence and timing of registration</t>
  </si>
  <si>
    <t>The date of reference for completing the above table is the date of birth,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</si>
  <si>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</si>
  <si>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</si>
  <si>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</si>
  <si>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</si>
  <si>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</si>
  <si>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</si>
  <si>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</si>
  <si>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</si>
  <si>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</si>
  <si>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</si>
  <si>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 xml:space="preserve">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</si>
  <si>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</si>
  <si>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</si>
  <si>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</si>
  <si>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</si>
  <si>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</si>
  <si>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</si>
  <si>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Table 2: Death Registration</t>
  </si>
  <si>
    <t>Notes and Sources (Please include information on data sources, possible limitations and challenges with the data and relevant links)</t>
  </si>
  <si>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</si>
  <si>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t xml:space="preserve">
Source : CRVS</t>
  </si>
  <si>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</si>
  <si>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</si>
  <si>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t>The legal deadline for registering a death certificate is 1 day and no bulletin date before 2018</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</si>
  <si>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</si>
  <si>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</si>
  <si>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t>No bulletin date available before 2018, no deaths were registered after 1 year of occurrence in 2018, 2019, 2020, 2021 and 2022
Source : CRVS</t>
  </si>
  <si>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</si>
  <si>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Population estimates</t>
  </si>
  <si>
    <t>Total number of deaths in the territory and jurisdiction of the country or area (based on estimates from the ministry of health, population census data or sample surveys)</t>
  </si>
  <si>
    <t>CRVS is our only source of datan civil registration is required for funerals, which ensures completeness</t>
  </si>
  <si>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</si>
  <si>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</si>
  <si>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t>Date of occurrence and timing of registration</t>
  </si>
  <si>
    <t>The date of reference for completing the above table is the date of death,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</si>
  <si>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</si>
  <si>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</si>
  <si>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</si>
  <si>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</si>
  <si>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</si>
  <si>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</si>
  <si>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</si>
  <si>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</si>
  <si>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Table 3: Causes of Death</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</si>
  <si>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</si>
  <si>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</si>
  <si>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t>Cause of death report</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</si>
  <si>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</si>
  <si>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</si>
  <si>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</si>
  <si>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</si>
  <si>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</si>
  <si>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Number of deaths taking place outside of a health facility and without the attention of a medical practitioner (community deaths)</t>
  </si>
  <si>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</si>
  <si>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</si>
  <si>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r>
      <t xml:space="preserve">3D (adjusted): Percentage of ICD-coded deaths that have an ill-defined cause of death </t>
    </r>
    <r>
      <rPr>
        <i/>
        <sz val="11"/>
        <rFont val="Calibri"/>
        <family val="2"/>
        <scheme val="minor"/>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</si>
  <si>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</si>
  <si>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</si>
  <si>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</si>
  <si>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</si>
  <si>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</si>
  <si>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</si>
  <si>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</si>
  <si>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</si>
  <si>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Not applicable as medical school is in France, not in french Polynesia</t>
  </si>
  <si>
    <t>11</t>
  </si>
  <si>
    <t>Do you periodically re-train physicians on certification of causes of death?</t>
  </si>
  <si>
    <t>12</t>
  </si>
  <si>
    <t>Are there any formal trainings provided (e.g., courses in medical school, in-service training, continuous professional education, etc.) by health institutions to authorized certifiers of death certificate (doctors or coroners)?</t>
  </si>
  <si>
    <t>13</t>
  </si>
  <si>
    <t>Is there an established process in your country for checking the quality of cause of death data? If yes, please provide details in the comments.</t>
  </si>
  <si>
    <t>We have a health observation unit with an epidemiologist and a nurse wich check data of medical certificate</t>
  </si>
  <si>
    <t>14</t>
  </si>
  <si>
    <t>Does the country use a medical certificate of cause of death that is compliant with the standard WHO International Form of Medical Certificate of Cause of Death for recording the cause of death? If another form is used, please attach.</t>
  </si>
  <si>
    <r>
      <t xml:space="preserve">We have an other form of certificate regulated by our government   </t>
    </r>
    <r>
      <rPr>
        <sz val="12"/>
        <color theme="1"/>
        <rFont val="Calibri"/>
        <family val="2"/>
        <scheme val="minor"/>
      </rPr>
      <t>https://lexpol.cloud.pf/LexpolAfficheTexte.php?texte=447372&amp;idr=192&amp;np=1</t>
    </r>
  </si>
  <si>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</si>
  <si>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</si>
  <si>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</si>
  <si>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t>14.2</t>
  </si>
  <si>
    <t>Do you periodically train mortality coders on the ICD coding procedures? If yes, please summarize the trainings in the comments.</t>
  </si>
  <si>
    <t>14.3</t>
  </si>
  <si>
    <t>Does a permanent unit/cadre of mortality coders exist in the country?</t>
  </si>
  <si>
    <t>Is medicolegal death investigation (MLDI) routinely used on deaths with unknown causes, unnatural, suspicious deaths, and deaths of public health importance?</t>
  </si>
  <si>
    <t>The justice system takes care of it</t>
  </si>
  <si>
    <t>Is verbal autopsy systematically used to obtain cause-of-death information? If yes, please specify how (answer "yes" to as many as those apply):</t>
  </si>
  <si>
    <t>When a death has been notified or registered, an interviewer is sent to conduct a verbal autopsy to determine the cause of death and integrate information in the CRVS system.</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</si>
  <si>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</si>
  <si>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</si>
  <si>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</si>
  <si>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</si>
  <si>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r>
      <t xml:space="preserve">If </t>
    </r>
    <r>
      <rPr>
        <b/>
        <u/>
        <sz val="11"/>
        <color rgb="FFFF0000"/>
        <rFont val="Calibri"/>
        <family val="2"/>
        <scheme val="minor"/>
      </rPr>
      <t>yes</t>
    </r>
    <r>
      <rPr>
        <b/>
        <sz val="11"/>
        <rFont val="Calibri"/>
        <family val="2"/>
        <scheme val="minor"/>
      </rPr>
      <t xml:space="preserve"> to question 18, please answer question 18.1, and 18.2</t>
    </r>
  </si>
  <si>
    <t>Is the sample nationally representative?</t>
  </si>
  <si>
    <t>Is verbal autopsy integrated into the civil registration and vital statistics system?</t>
  </si>
  <si>
    <t>https://www.service-public.pf/arass/wp-content/uploads/sites/46/2024/07/Rapport-2018-CCD-Final-20-02-2024-2.pdf         https://www.service-public.pf/dsp/wp-content/uploads/sites/12/2021/12/Les-causes-de-deces-en-2017-en-Pf-et-evolution-depuis-1984.pdf</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</si>
  <si>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</si>
  <si>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</si>
  <si>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</si>
  <si>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</si>
  <si>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</si>
  <si>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</si>
  <si>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</si>
  <si>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</si>
  <si>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</si>
  <si>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</si>
  <si>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</si>
  <si>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since 1983</t>
  </si>
  <si>
    <t>Civil Registration</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</si>
  <si>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</si>
  <si>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</si>
  <si>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</si>
  <si>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</si>
  <si>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</si>
  <si>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</si>
  <si>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t xml:space="preserve">since 1983 for civil registration </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</si>
  <si>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</si>
  <si>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</si>
  <si>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</si>
  <si>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</si>
  <si>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Medical certificate</t>
  </si>
  <si>
    <t>Vital Statistics Dissemination Targets</t>
  </si>
  <si>
    <t>Target 3F - Dissemination of birth and death statistics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</si>
  <si>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</si>
  <si>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</si>
  <si>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</si>
  <si>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</si>
  <si>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</si>
  <si>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</si>
  <si>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</si>
  <si>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</si>
  <si>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</si>
  <si>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years</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</si>
  <si>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</si>
  <si>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</si>
  <si>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</si>
  <si>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</si>
  <si>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</si>
  <si>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https://www.ispf.pf/publication/1457</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</si>
  <si>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</si>
  <si>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</si>
  <si>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</si>
  <si>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</si>
  <si>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</si>
  <si>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</si>
  <si>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</si>
  <si>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</si>
  <si>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</si>
  <si>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Monthly</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</si>
  <si>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</si>
  <si>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</si>
  <si>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</si>
  <si>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t>Quarterly</t>
  </si>
  <si>
    <t>Date of establishment?</t>
  </si>
  <si>
    <t>Bi- 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</si>
  <si>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</si>
  <si>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</si>
  <si>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</si>
  <si>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</si>
  <si>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</si>
  <si>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</si>
  <si>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</si>
  <si>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Annually</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</si>
  <si>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</si>
  <si>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</si>
  <si>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</si>
  <si>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</si>
  <si>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</si>
  <si>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</si>
  <si>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</si>
  <si>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</si>
  <si>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</si>
  <si>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</si>
  <si>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</si>
  <si>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</si>
  <si>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</si>
  <si>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</si>
  <si>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Has your country developed a multisectoral, national CRVS strategy*? 
</t>
    </r>
    <r>
      <rPr>
        <b/>
        <sz val="10"/>
        <rFont val="Calibri"/>
        <family val="2"/>
        <scheme val="minor"/>
      </rPr>
      <t>*Please refer to the "Definitions" tab for more information.</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</si>
  <si>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</si>
  <si>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</si>
  <si>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</si>
  <si>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</si>
  <si>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</si>
  <si>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t>Has cost estimation been conducted for the implementation of the multisectoral national CRVS strategy?</t>
  </si>
  <si>
    <r>
      <t xml:space="preserve">Do you plan to develop a comprehensive multisectoral national CRVS strategy in the future? 
</t>
    </r>
    <r>
      <rPr>
        <i/>
        <sz val="12"/>
        <rFont val="Calibri"/>
        <family val="2"/>
        <scheme val="minor"/>
      </rPr>
      <t>[If yes, please provide an expected timeframe]</t>
    </r>
  </si>
  <si>
    <t>The civil registration is a state (France) responsability, the French Polynesia does not have a strategy for the civil registration.</t>
  </si>
  <si>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</si>
  <si>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</si>
  <si>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</si>
  <si>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</si>
  <si>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</si>
  <si>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</si>
  <si>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</si>
  <si>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</si>
  <si>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</si>
  <si>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 xml:space="preserve">Has your country completed an inequality assessment related to CRVS? </t>
  </si>
  <si>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</si>
  <si>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</si>
  <si>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</si>
  <si>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</si>
  <si>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</si>
  <si>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</si>
  <si>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</si>
  <si>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</si>
  <si>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</si>
  <si>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</si>
  <si>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</si>
  <si>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</si>
  <si>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</si>
  <si>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</si>
  <si>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</si>
  <si>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</si>
  <si>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</si>
  <si>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</si>
  <si>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</si>
  <si>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 xml:space="preserve">Are you aware of other studies or reports looking into the reasons behind under-coverage and incomplete registration in your country? </t>
  </si>
  <si>
    <t>If yes, please provide a brief summary and link(s) to the document(s) as applicable.</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</si>
  <si>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</si>
  <si>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</si>
  <si>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</si>
  <si>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</si>
  <si>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</si>
  <si>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</si>
  <si>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</si>
  <si>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The CRVS is a public service mission managed by France, not by French Polynesia.</t>
  </si>
  <si>
    <t>A.2.</t>
  </si>
  <si>
    <t>Is there a sectoral or government-wide budget for the implementation of the national CRVS strategy? If yes, please provide more information and a link in the comments.</t>
  </si>
  <si>
    <t>included in ISPF budget</t>
  </si>
  <si>
    <t>A.3.</t>
  </si>
  <si>
    <t>Is civil registration considered an essential service, including during a crisis? Please provide more details and link(s) to relevant information/document(s).</t>
  </si>
  <si>
    <t>The CRVS is a public service mission (souvereign right)</t>
  </si>
  <si>
    <t>Additional activity(ies) to strenghten political commitment you wish to report:</t>
  </si>
  <si>
    <t>B. Public engagement, participation and generating demand</t>
  </si>
  <si>
    <t>B.1.</t>
  </si>
  <si>
    <t>Is gender inclusivity in CRVS explicitly mentioned in your national CRVS strategy? If so, please provide a brief summary and link(s) to relevant document(s).</t>
  </si>
  <si>
    <t>B.2.</t>
  </si>
  <si>
    <t>Have you established incentives (financial, non-financial, or both) to increase registration rates of vital events? If yes, please summarize these and when they were introduced.</t>
  </si>
  <si>
    <t>The birth certificate is required for social security, and the death certificate is needed for funerals.</t>
  </si>
  <si>
    <t>B.3.</t>
  </si>
  <si>
    <t>Since 2015, have you reviewed incentives and/or penalties to increase registration rates of vital events, including for hard-to-reach populations and people in vulnerable situations? If yes, please summarize what you have done in the comments.</t>
  </si>
  <si>
    <t>B.4.</t>
  </si>
  <si>
    <t>Have incentives and/or penalties been implemented during a crisis? If yes, please provide more information and a link in the comments.</t>
  </si>
  <si>
    <t>B.5.</t>
  </si>
  <si>
    <t>Are any health sector staff including community health workers supporting individuals in the registering of vital events? If yes, please provide more information.</t>
  </si>
  <si>
    <t>Causes of death are completed by a doctor, and births can be declared by the father or, in his absence, by doctors, midwives, or other individuals who were present at the delivery.</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</si>
  <si>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</si>
  <si>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</si>
  <si>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B.7.</t>
  </si>
  <si>
    <t>Have you undertaken national or subnational campaigns to encourage registration of vital events? If yes, please add a link and summarize the campaigns in the comments (including who were the target groups).</t>
  </si>
  <si>
    <t>Additional activity(ies) to foster public engagement, participation and generating demand you wish to report:</t>
  </si>
  <si>
    <t>C. Coordination</t>
  </si>
  <si>
    <t>C.1.</t>
  </si>
  <si>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</si>
  <si>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t>C.2.</t>
  </si>
  <si>
    <t>Is civil registration data shared with the National Statistics Office (NSO) or equivalent in your country? If yes, please provide a brief summary and link(s) to relevant document(s).</t>
  </si>
  <si>
    <t>Chapitre III, article 5 du décret n°82-103 du 22 janvier 1982 relatif au répertoire national d'identification des personnes physiques, https://www.legifrance.gouv.fr/loda/id/JORFTEXT000000520382</t>
  </si>
  <si>
    <t>C.3.</t>
  </si>
  <si>
    <t>Is there a procedure/protocol in place to share civil registration data with other government entities? If yes, please provide a brief summary and link(s) to relevant document(s).</t>
  </si>
  <si>
    <t>Civil registration are sent from the municipalities to Institute of Statistics of French Polynesia (ISPF), and then to National Institute of Economic Studies (INSEE) in France for registration in the national registry of individuals.</t>
  </si>
  <si>
    <t>C.4.</t>
  </si>
  <si>
    <t>Is the civil registration database linked to other administrative databases such as those from the health ministry, national identification authority, passport authority, or NSO? If yes, please provide a brief summary and link(s) to relevant document(s).</t>
  </si>
  <si>
    <t>National identification : décret n°82-103 du 22 janvier 1982 relatif au répertoire national d'identification des personnes physiques, https://www.legifrance.gouv.fr/loda/id/JORFTEXT000000520382</t>
  </si>
  <si>
    <t>C.5.</t>
  </si>
  <si>
    <t>Do you include representatives of civil society organizations and local communities in national CRVS coordination mechanism? If yes, please provide more information and a link in the comments.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</si>
  <si>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</si>
  <si>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</si>
  <si>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</si>
  <si>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</si>
  <si>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The CRVS is a public service mission managed by France, code civil Titre II Des actes de l'état civil : https://www.legifrance.gouv.fr/codes/section_lc/LEGITEXT000006070721/LEGISCTA000006117679/</t>
  </si>
  <si>
    <t>D.2.</t>
  </si>
  <si>
    <t>Have you made changes to your legal framework for civil registration and vital statistics since 2015? If yes, please add a link and more information in the comments.</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</si>
  <si>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</si>
  <si>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</si>
  <si>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</si>
  <si>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</si>
  <si>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D.5.</t>
  </si>
  <si>
    <t>Is timely registration of births free of charge?</t>
  </si>
  <si>
    <t>Code civil Titre II Des actes de l'état civil : https://www.legifrance.gouv.fr/codes/section_lc/LEGITEXT000006070721/LEGISCTA000006117679/</t>
  </si>
  <si>
    <t>D.6.</t>
  </si>
  <si>
    <t>Is timely registration of deaths free of charge?</t>
  </si>
  <si>
    <t>D.7.</t>
  </si>
  <si>
    <t>Is there a fee or other penalty for late or delayed registration of births? Please provide a brief explanation and link(s) to relevant document(s).</t>
  </si>
  <si>
    <t>Late registrations require a court judgment : Article 55code civil Titre II Des actes de l'état civil : https://www.legifrance.gouv.fr/codes/section_lc/LEGITEXT000006070721/LEGISCTA000006117679/</t>
  </si>
  <si>
    <t>D.8.</t>
  </si>
  <si>
    <t>Is there a fee or other penalty for late or delayed registration of deaths? Please provide a brief explanation and link(s) to relevant document(s).</t>
  </si>
  <si>
    <t>D.9.</t>
  </si>
  <si>
    <t xml:space="preserve">Are birth certificates free for timely registrations? </t>
  </si>
  <si>
    <t>D.10.</t>
  </si>
  <si>
    <t xml:space="preserve">Are death certificates free for timely registrations? </t>
  </si>
  <si>
    <t>D.11.</t>
  </si>
  <si>
    <t>What documents are required for registering vital events?</t>
  </si>
  <si>
    <t>Birth : A statement from a person present at the birth (doctor, midwife) and the parents' identification documents
Death : The declarant's identification document.
If possible, the death certificate issued by the doctor, police station, or gendarmerie.
Any document concerning the identity of the deceased</t>
  </si>
  <si>
    <t>D.12.</t>
  </si>
  <si>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</si>
  <si>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</si>
  <si>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</si>
  <si>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and certification processes of non-citizens compared to citizens? If yes, please provide more information and link(s) to relevant document(s) in the comments.</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</si>
  <si>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</si>
  <si>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</si>
  <si>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</si>
  <si>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</si>
  <si>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E.2.</t>
  </si>
  <si>
    <r>
      <t xml:space="preserve">Are your registration centers and procedures adapted for persons with disabilities*? If so, please explain.
</t>
    </r>
    <r>
      <rPr>
        <sz val="10"/>
        <rFont val="Calibri"/>
        <family val="2"/>
        <scheme val="minor"/>
      </rPr>
      <t>*Please refer to "Definitions" tab for more information.</t>
    </r>
  </si>
  <si>
    <t>E.3.</t>
  </si>
  <si>
    <t>Have you reviewed CRVS business processes in your country?</t>
  </si>
  <si>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</si>
  <si>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</si>
  <si>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</si>
  <si>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t>E.3.2.</t>
  </si>
  <si>
    <t>What methodology do you use to review CRVS business processes in your country? Please provide more details and link(s) to relevant information/document(s).</t>
  </si>
  <si>
    <t>E.3.3.</t>
  </si>
  <si>
    <t>Have findings from the CRVS business processes reviews been used to inform improvement to CRVS systems? If yes, please provide a brief summary and link(s) to relevant document(s).</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</si>
  <si>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</si>
  <si>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</si>
  <si>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</si>
  <si>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</si>
  <si>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F.2.</t>
  </si>
  <si>
    <t>Since 2015, have you reviewed and/or adapted registration forms? If yes, please explain in the comments.</t>
  </si>
  <si>
    <t>Civil registration were modified on January 1, 2023, to adapt to changes in law and society. They particularly take into account the changes introduced by loi N° 2021-1017 du 2 aout 2021, relating to bioethics, which provides access to assisted reproductive technology (ART) for female couples.</t>
  </si>
  <si>
    <t>F.3.</t>
  </si>
  <si>
    <t>Have you employed mobile registration to increase access to registration services? If yes, please provide more details and link(s) to relevant information/document(s).</t>
  </si>
  <si>
    <t>F.4.</t>
  </si>
  <si>
    <t>Do you have an online platform or mobile phone application for registration of vital events? Please provide more details and link(s) to relevant information/document(s).</t>
  </si>
  <si>
    <t>F.5.</t>
  </si>
  <si>
    <t>Do you have a data protection plan covering the collection, handling, sharing and storing of personal data for your database?</t>
  </si>
  <si>
    <t>F.6.</t>
  </si>
  <si>
    <t>Do you store civil registration data at multiple or offsite locations?</t>
  </si>
  <si>
    <t>F.7.</t>
  </si>
  <si>
    <t>Do you have a cybersecurity plan to protect personal data from breaches and cyberattacks?</t>
  </si>
  <si>
    <t>F.8.</t>
  </si>
  <si>
    <t>Do you have a business continuity plan for civil registration services? Please provide more details and link(s) to relevant information/document(s).</t>
  </si>
  <si>
    <t>F.9.</t>
  </si>
  <si>
    <t>Have you conducted studies to identify potential CRVS gender gaps and their causes?</t>
  </si>
  <si>
    <t>F.10.</t>
  </si>
  <si>
    <t>Have any other measures been implemented to address gender gaps in CRVS in your country? If yes, please briefly summarize the measure(s) and provide a link to relevant documents if any.</t>
  </si>
  <si>
    <t>F.11.</t>
  </si>
  <si>
    <t>Have you implemented other special measures to register unregistered populations (such as hard-to-reach populations and people in vulnerable situations)? If yes, please give more details about these measures in the comments.</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</si>
  <si>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</si>
  <si>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</si>
  <si>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</si>
  <si>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</si>
  <si>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G.2.</t>
  </si>
  <si>
    <t>Have you promoted the use of vital statistics to inform and improve policies and programmes? If yes, please add more information in the comments.</t>
  </si>
  <si>
    <t>The Institute of Statistics of French Polynesia has promoted the use of vital statistics</t>
  </si>
  <si>
    <t>Additional activity(ies) to improve the production, dissemination and use of vital statistics you wish to report:</t>
  </si>
  <si>
    <t>CRVS is our only source of data
ESCAP Comment: Figures over 100% could be due to the underestimation of the estimated total deaths in the denominator.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</si>
</sst>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68">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2">
    <xf numFmtId="0" fontId="0" fillId="0" borderId="0"/>
    <xf numFmtId="0" fontId="8" fillId="0" borderId="0" applyNumberFormat="0" applyFill="0" applyBorder="0" applyAlignment="0" applyProtection="0"/>
  </cellStyleXfs>
  <cellXfs count="480">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25"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165" fontId="14" fillId="0" borderId="33"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49" fontId="6" fillId="8" borderId="16"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164" fontId="14" fillId="8" borderId="16"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16" xfId="0" applyNumberFormat="1" applyFont="1" applyFill="1" applyBorder="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49" fontId="6" fillId="5" borderId="38" xfId="0" applyNumberFormat="1" applyFont="1" applyFill="1" applyBorder="1" applyAlignment="1" applyProtection="1">
      <alignmen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2" fontId="10" fillId="8" borderId="18" xfId="0" applyNumberFormat="1" applyFont="1" applyFill="1" applyBorder="1" applyAlignment="1" applyProtection="1">
      <alignment horizontal="center" vertical="center" wrapText="1"/>
      <protection locked="0"/>
    </xf>
    <xf numFmtId="2" fontId="10" fillId="8" borderId="39" xfId="0" applyNumberFormat="1" applyFont="1" applyFill="1" applyBorder="1" applyAlignment="1" applyProtection="1">
      <alignment horizontal="center"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49" fontId="10" fillId="8" borderId="1" xfId="0" applyNumberFormat="1" applyFont="1" applyFill="1" applyBorder="1" applyAlignment="1" applyProtection="1">
      <alignment horizontal="left" vertical="center"/>
      <protection locked="0"/>
    </xf>
    <xf numFmtId="1" fontId="40"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3"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0" fillId="0" borderId="0" xfId="0" applyNumberFormat="1" applyFont="1" applyAlignment="1">
      <alignment horizontal="left" vertical="top"/>
    </xf>
    <xf numFmtId="0" fontId="10" fillId="0" borderId="1" xfId="0" applyFont="1" applyBorder="1" applyAlignment="1">
      <alignment horizontal="center" vertical="center" wrapText="1"/>
    </xf>
    <xf numFmtId="49" fontId="44"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2" fillId="0" borderId="0" xfId="0" applyNumberFormat="1" applyFont="1" applyAlignment="1">
      <alignment horizontal="left" vertical="center" wrapText="1"/>
    </xf>
    <xf numFmtId="49" fontId="42"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5" fillId="0" borderId="0" xfId="0" applyNumberFormat="1" applyFont="1" applyAlignment="1">
      <alignment horizontal="left" vertical="top"/>
    </xf>
    <xf numFmtId="1" fontId="39" fillId="0" borderId="0" xfId="0" applyNumberFormat="1" applyFont="1" applyAlignment="1">
      <alignment horizontal="left" vertical="center"/>
    </xf>
    <xf numFmtId="49" fontId="45"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6" fillId="8" borderId="39" xfId="0" applyNumberFormat="1" applyFont="1" applyFill="1" applyBorder="1" applyAlignment="1">
      <alignment vertical="center"/>
    </xf>
    <xf numFmtId="49" fontId="46" fillId="8" borderId="39" xfId="0" applyNumberFormat="1" applyFont="1" applyFill="1" applyBorder="1" applyAlignment="1">
      <alignment vertical="top"/>
    </xf>
    <xf numFmtId="49" fontId="46"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10" fillId="8" borderId="1" xfId="0" applyFont="1" applyFill="1" applyBorder="1" applyAlignment="1" applyProtection="1">
      <alignment horizontal="center"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10" fillId="3" borderId="49" xfId="0" applyFont="1" applyFill="1" applyBorder="1" applyAlignment="1">
      <alignment horizontal="center" vertical="center"/>
    </xf>
    <xf numFmtId="165" fontId="14" fillId="7" borderId="53" xfId="0" applyNumberFormat="1" applyFont="1" applyFill="1" applyBorder="1" applyAlignment="1">
      <alignment horizontal="center" vertical="center" wrapText="1"/>
    </xf>
    <xf numFmtId="49" fontId="14" fillId="7" borderId="50" xfId="0" applyNumberFormat="1" applyFont="1" applyFill="1" applyBorder="1" applyAlignment="1">
      <alignment vertical="center" wrapText="1"/>
    </xf>
    <xf numFmtId="0" fontId="6" fillId="5" borderId="16" xfId="0" applyFont="1" applyFill="1" applyBorder="1" applyAlignment="1">
      <alignment horizontal="center" vertical="center"/>
    </xf>
    <xf numFmtId="49" fontId="45" fillId="8" borderId="1" xfId="0" applyNumberFormat="1" applyFont="1" applyFill="1" applyBorder="1" applyAlignment="1" applyProtection="1">
      <alignment horizontal="left" vertical="center" wrapText="1"/>
      <protection locked="0"/>
    </xf>
    <xf numFmtId="49" fontId="45" fillId="8" borderId="42" xfId="0" applyNumberFormat="1" applyFont="1" applyFill="1" applyBorder="1" applyAlignment="1" applyProtection="1">
      <alignment horizontal="left" vertical="center" wrapText="1"/>
      <protection locked="0"/>
    </xf>
    <xf numFmtId="0" fontId="45" fillId="8" borderId="1" xfId="0" applyFont="1" applyFill="1" applyBorder="1" applyAlignment="1" applyProtection="1">
      <alignment horizontal="left" vertical="center"/>
      <protection locked="0"/>
    </xf>
    <xf numFmtId="49" fontId="45"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49" fontId="61" fillId="8" borderId="1" xfId="0" applyNumberFormat="1" applyFont="1" applyFill="1" applyBorder="1" applyAlignment="1" applyProtection="1">
      <alignment horizontal="left" vertical="center" wrapText="1"/>
      <protection locked="0"/>
    </xf>
    <xf numFmtId="49" fontId="67" fillId="8" borderId="1" xfId="0" applyNumberFormat="1" applyFont="1" applyFill="1" applyBorder="1" applyAlignment="1" applyProtection="1">
      <alignment horizontal="left" vertical="center" wrapText="1"/>
      <protection locked="0"/>
    </xf>
    <xf numFmtId="0" fontId="6" fillId="3" borderId="16" xfId="0" applyFont="1" applyFill="1" applyBorder="1" applyAlignment="1">
      <alignment horizontal="center" vertical="center"/>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0" fontId="6" fillId="6" borderId="2" xfId="0" applyFont="1" applyFill="1" applyBorder="1" applyAlignment="1">
      <alignment horizontal="center" vertical="center"/>
    </xf>
    <xf numFmtId="3" fontId="14" fillId="7" borderId="2" xfId="0" applyNumberFormat="1" applyFont="1" applyFill="1" applyBorder="1" applyAlignment="1">
      <alignment horizontal="right" vertical="center" wrapText="1"/>
    </xf>
    <xf numFmtId="165" fontId="14" fillId="0" borderId="2" xfId="0" applyNumberFormat="1" applyFont="1" applyBorder="1" applyAlignment="1">
      <alignment horizontal="right" vertical="center" wrapText="1"/>
    </xf>
    <xf numFmtId="165" fontId="14" fillId="8" borderId="18" xfId="0" applyNumberFormat="1" applyFont="1" applyFill="1" applyBorder="1" applyAlignment="1" applyProtection="1">
      <alignment horizontal="right" vertical="center"/>
      <protection locked="0"/>
    </xf>
    <xf numFmtId="37" fontId="14" fillId="8" borderId="19" xfId="0" applyNumberFormat="1" applyFont="1" applyFill="1" applyBorder="1" applyAlignment="1" applyProtection="1">
      <alignment horizontal="right" vertical="center"/>
      <protection locked="0"/>
    </xf>
    <xf numFmtId="37" fontId="14" fillId="0" borderId="19" xfId="0" applyNumberFormat="1" applyFont="1" applyBorder="1" applyAlignment="1">
      <alignment horizontal="right" vertical="center"/>
    </xf>
    <xf numFmtId="37" fontId="14" fillId="8" borderId="19" xfId="0" applyNumberFormat="1" applyFont="1" applyFill="1" applyBorder="1" applyAlignment="1" applyProtection="1">
      <alignment horizontal="right" vertical="center" wrapText="1"/>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49" fontId="8" fillId="0" borderId="2" xfId="1" applyNumberFormat="1" applyBorder="1" applyAlignment="1">
      <alignment horizontal="left" vertical="top" wrapText="1"/>
    </xf>
    <xf numFmtId="49" fontId="7" fillId="0" borderId="3"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9" fillId="3" borderId="1" xfId="0" applyFont="1" applyFill="1" applyBorder="1" applyAlignment="1">
      <alignment horizontal="left" vertical="top"/>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20" fillId="0" borderId="0" xfId="0" applyFont="1" applyAlignment="1">
      <alignment horizontal="left" vertical="top" wrapText="1"/>
    </xf>
    <xf numFmtId="0" fontId="6" fillId="3" borderId="1" xfId="0" applyFont="1" applyFill="1" applyBorder="1" applyAlignment="1">
      <alignment horizontal="center"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8" fillId="8" borderId="2" xfId="1" applyNumberForma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49" fontId="7" fillId="5" borderId="1" xfId="0" applyNumberFormat="1" applyFont="1" applyFill="1" applyBorder="1" applyAlignment="1">
      <alignment horizontal="left" vertical="center" wrapText="1" indent="2"/>
    </xf>
    <xf numFmtId="49" fontId="14" fillId="8" borderId="1"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top" wrapText="1"/>
      <protection locked="0"/>
    </xf>
    <xf numFmtId="49" fontId="14" fillId="5" borderId="1" xfId="0" applyNumberFormat="1" applyFont="1" applyFill="1" applyBorder="1" applyAlignment="1">
      <alignment horizontal="left" vertical="center" wrapText="1" indent="2"/>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xf>
    <xf numFmtId="49" fontId="14" fillId="8" borderId="1" xfId="0" applyNumberFormat="1" applyFont="1" applyFill="1" applyBorder="1" applyAlignment="1" applyProtection="1">
      <alignment horizontal="center" vertical="top" wrapText="1"/>
      <protection locked="0"/>
    </xf>
    <xf numFmtId="49" fontId="14" fillId="8" borderId="2" xfId="0" applyNumberFormat="1" applyFont="1" applyFill="1" applyBorder="1" applyAlignment="1" applyProtection="1">
      <alignment horizontal="center" vertical="top" wrapText="1"/>
      <protection locked="0"/>
    </xf>
    <xf numFmtId="49" fontId="6" fillId="8" borderId="1" xfId="0" applyNumberFormat="1" applyFont="1" applyFill="1" applyBorder="1" applyAlignment="1" applyProtection="1">
      <alignment horizontal="left" vertical="center" wrapText="1"/>
      <protection locked="0"/>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6" fillId="8" borderId="2" xfId="0" applyNumberFormat="1" applyFont="1" applyFill="1" applyBorder="1" applyAlignment="1" applyProtection="1">
      <alignment horizontal="left" vertical="center" wrapText="1"/>
      <protection locked="0"/>
    </xf>
    <xf numFmtId="49" fontId="6" fillId="8" borderId="16" xfId="0" applyNumberFormat="1" applyFont="1" applyFill="1" applyBorder="1" applyAlignment="1" applyProtection="1">
      <alignment horizontal="left" vertical="center" wrapText="1"/>
      <protection locked="0"/>
    </xf>
    <xf numFmtId="49" fontId="6" fillId="8" borderId="3"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6" fillId="5" borderId="1" xfId="0" applyNumberFormat="1" applyFont="1" applyFill="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42" fillId="3" borderId="0" xfId="0" applyNumberFormat="1" applyFont="1" applyFill="1" applyAlignment="1">
      <alignment horizontal="left" vertical="top" wrapText="1"/>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39" fillId="8" borderId="45" xfId="0" applyNumberFormat="1" applyFont="1" applyFill="1" applyBorder="1" applyAlignment="1" applyProtection="1">
      <alignment horizontal="left" vertical="top"/>
      <protection locked="0"/>
    </xf>
    <xf numFmtId="49" fontId="39" fillId="8" borderId="38" xfId="0" applyNumberFormat="1" applyFont="1" applyFill="1" applyBorder="1" applyAlignment="1" applyProtection="1">
      <alignment horizontal="left" vertical="top"/>
      <protection locked="0"/>
    </xf>
    <xf numFmtId="49" fontId="39" fillId="8" borderId="37" xfId="0" applyNumberFormat="1" applyFont="1" applyFill="1" applyBorder="1" applyAlignment="1" applyProtection="1">
      <alignment horizontal="left" vertical="top"/>
      <protection locked="0"/>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6" fillId="10" borderId="2" xfId="0" applyNumberFormat="1" applyFont="1" applyFill="1" applyBorder="1" applyAlignment="1">
      <alignment horizontal="center" vertical="center"/>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42" fillId="3" borderId="0" xfId="0" applyNumberFormat="1" applyFont="1" applyFill="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41" fillId="0" borderId="0" xfId="0" applyNumberFormat="1" applyFont="1" applyAlignment="1">
      <alignment horizontal="left" vertical="center"/>
    </xf>
    <xf numFmtId="49" fontId="30" fillId="0" borderId="0" xfId="0" applyNumberFormat="1" applyFont="1" applyAlignment="1">
      <alignment horizontal="left" vertical="top" wrapText="1"/>
    </xf>
    <xf numFmtId="49" fontId="30" fillId="0" borderId="38" xfId="0" applyNumberFormat="1" applyFont="1" applyBorder="1" applyAlignment="1">
      <alignment horizontal="left" vertical="center" wrapText="1"/>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0" borderId="2" xfId="0" applyNumberFormat="1"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49" fontId="30" fillId="0" borderId="0" xfId="0" applyNumberFormat="1" applyFont="1" applyAlignment="1">
      <alignment horizontal="left" vertical="center" wrapText="1"/>
    </xf>
    <xf numFmtId="49" fontId="47" fillId="12" borderId="0" xfId="0" applyNumberFormat="1" applyFont="1" applyFill="1" applyAlignment="1">
      <alignment horizontal="left" vertical="top"/>
    </xf>
    <xf numFmtId="49" fontId="6" fillId="8" borderId="42" xfId="0" applyNumberFormat="1" applyFont="1" applyFill="1" applyBorder="1" applyAlignment="1" applyProtection="1">
      <alignment horizontal="left" vertical="top" wrapText="1"/>
      <protection locked="0"/>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cstate="print"/>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146049</xdr:colOff>
      <xdr:row>36</xdr:row>
      <xdr:rowOff>178413</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cstate="print"/>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3" name="Picture 1" descr="Home">
          <a:extLst>
            <a:ext uri="{FF2B5EF4-FFF2-40B4-BE49-F238E27FC236}">
              <a16:creationId xmlns:a16="http://schemas.microsoft.com/office/drawing/2014/main" id="{0E7C6CB5-9FBF-4BE7-A2B6-5CAD1033DC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juliep@ispf.pf"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service-public.pf/arass/wp-content/uploads/sites/46/2024/07/Rapport-2018-CCD-Final-20-02-2024-2.pdf"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ispf.pf/publication/1457"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topLeftCell="A12" zoomScaleNormal="100" workbookViewId="0">
      <selection activeCell="B8" sqref="B8:D8"/>
    </sheetView>
  </sheetViews>
  <sheetFormatPr defaultColWidth="11.5546875" defaultRowHeight="14.4"/>
  <cols>
    <col min="1" max="1" width="5.33203125" customWidth="1"/>
    <col min="2" max="2" width="16.33203125" customWidth="1"/>
    <col min="3" max="3" width="30" customWidth="1"/>
    <col min="4" max="4" width="55.33203125" customWidth="1"/>
  </cols>
  <sheetData>
    <row r="2" spans="2:4" ht="15.6" customHeight="1"/>
    <row r="3" spans="2:4" ht="15" customHeight="1"/>
    <row r="5" spans="2:4" ht="30.75" customHeight="1"/>
    <row r="6" spans="2:4" ht="21" customHeight="1">
      <c r="B6" s="315" t="s">
        <v>0</v>
      </c>
      <c r="C6" s="315"/>
      <c r="D6" s="315"/>
    </row>
    <row r="7" spans="2:4" ht="6.75" customHeight="1">
      <c r="B7" s="3"/>
      <c r="C7" s="3"/>
      <c r="D7" s="3"/>
    </row>
    <row r="8" spans="2:4" ht="61.5" customHeight="1">
      <c r="B8" s="316" t="s">
        <v>1</v>
      </c>
      <c r="C8" s="317"/>
      <c r="D8" s="317"/>
    </row>
    <row r="10" spans="2:4" ht="24.75" customHeight="1">
      <c r="B10" s="318" t="s">
        <v>2</v>
      </c>
      <c r="C10" s="318"/>
      <c r="D10" s="318"/>
    </row>
    <row r="11" spans="2:4" ht="41.25" customHeight="1"/>
    <row r="12" spans="2:4" ht="24.75" customHeight="1">
      <c r="B12" s="4" t="s">
        <v>3</v>
      </c>
      <c r="C12" s="319" t="s">
        <v>4</v>
      </c>
      <c r="D12" s="320"/>
    </row>
    <row r="13" spans="2:4" ht="19.5" customHeight="1">
      <c r="B13" s="2"/>
      <c r="C13" s="2"/>
      <c r="D13" s="2"/>
    </row>
    <row r="14" spans="2:4" ht="24.75" customHeight="1">
      <c r="B14" s="321" t="s">
        <v>5</v>
      </c>
      <c r="C14" s="321"/>
      <c r="D14" s="321"/>
    </row>
    <row r="15" spans="2:4" ht="22.5" customHeight="1">
      <c r="B15" s="5" t="s">
        <v>6</v>
      </c>
      <c r="C15" s="322" t="s">
        <v>7</v>
      </c>
      <c r="D15" s="323"/>
    </row>
    <row r="16" spans="2:4" ht="22.5" customHeight="1">
      <c r="B16" s="5" t="s">
        <v>8</v>
      </c>
      <c r="C16" s="322" t="s">
        <v>9</v>
      </c>
      <c r="D16" s="323"/>
    </row>
    <row r="17" spans="2:4" ht="53.25" customHeight="1">
      <c r="B17" s="5" t="s">
        <v>10</v>
      </c>
      <c r="C17" s="322" t="s">
        <v>11</v>
      </c>
      <c r="D17" s="323"/>
    </row>
    <row r="18" spans="2:4" ht="22.5" customHeight="1">
      <c r="B18" s="5" t="s">
        <v>12</v>
      </c>
      <c r="C18" s="324" t="s">
        <v>13</v>
      </c>
      <c r="D18" s="325"/>
    </row>
    <row r="19" spans="2:4" ht="22.5" customHeight="1">
      <c r="B19" s="5" t="s">
        <v>14</v>
      </c>
      <c r="C19" s="326" t="s">
        <v>15</v>
      </c>
      <c r="D19" s="325"/>
    </row>
    <row r="20" spans="2:4" ht="41.25" customHeight="1"/>
    <row r="21" spans="2:4" ht="24.75" customHeight="1">
      <c r="B21" s="327" t="s">
        <v>16</v>
      </c>
      <c r="C21" s="327"/>
      <c r="D21" s="327"/>
    </row>
    <row r="22" spans="2:4" ht="140.25" customHeight="1">
      <c r="B22" s="313" t="s">
        <v>17</v>
      </c>
      <c r="C22" s="313"/>
      <c r="D22" s="314"/>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hyperlinks>
    <hyperlink ref="C18" r:id="rId1" display="juliep@ispf.pf" xr:uid="{00000000-0004-0000-0000-000000000000}"/>
  </hyperlinks>
  <pageMargins left="0.25" right="0.25" top="0.75" bottom="0.75" header="0.3" footer="0.3"/>
  <pageSetup paperSize="9" scale="85" fitToHeight="0"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topLeftCell="A14" zoomScaleNormal="100" workbookViewId="0">
      <selection activeCell="D108" sqref="D108"/>
    </sheetView>
  </sheetViews>
  <sheetFormatPr defaultColWidth="11.5546875" defaultRowHeight="14.4"/>
  <cols>
    <col min="1" max="1" width="2.6640625" customWidth="1"/>
    <col min="2" max="2" width="8" customWidth="1"/>
    <col min="3" max="3" width="4.33203125" customWidth="1"/>
    <col min="4" max="4" width="69.6640625" customWidth="1"/>
    <col min="5" max="5" width="13.5546875" customWidth="1"/>
    <col min="6" max="6" width="95.44140625" customWidth="1"/>
  </cols>
  <sheetData>
    <row r="1" spans="1:11" ht="15.6">
      <c r="A1" s="2"/>
      <c r="B1" s="232" t="s">
        <v>194</v>
      </c>
      <c r="C1" s="232"/>
      <c r="D1" s="233"/>
      <c r="E1" s="2"/>
      <c r="F1" s="233"/>
      <c r="G1" s="2"/>
      <c r="H1" s="2"/>
      <c r="I1" s="2"/>
    </row>
    <row r="2" spans="1:11" ht="15.6" customHeight="1">
      <c r="A2" s="2"/>
      <c r="B2" s="232" t="s">
        <v>195</v>
      </c>
      <c r="C2" s="232"/>
      <c r="D2" s="234"/>
      <c r="E2" s="102" t="s">
        <v>18</v>
      </c>
      <c r="F2" s="235"/>
      <c r="G2" s="2"/>
      <c r="H2" s="2"/>
      <c r="I2" s="2"/>
    </row>
    <row r="3" spans="1:11" ht="15" customHeight="1">
      <c r="A3" s="2"/>
      <c r="B3" s="232" t="s">
        <v>369</v>
      </c>
      <c r="C3" s="232"/>
      <c r="D3" s="233"/>
      <c r="E3" s="103" t="s">
        <v>19</v>
      </c>
      <c r="F3" s="235"/>
      <c r="G3" s="2"/>
      <c r="H3" s="2"/>
      <c r="I3" s="2"/>
    </row>
    <row r="4" spans="1:11" ht="15.6">
      <c r="A4" s="2"/>
      <c r="B4" s="236"/>
      <c r="C4" s="236"/>
      <c r="D4" s="233"/>
      <c r="E4" s="2"/>
      <c r="F4" s="233"/>
      <c r="G4" s="2"/>
      <c r="H4" s="2"/>
      <c r="I4" s="2"/>
    </row>
    <row r="5" spans="1:11" ht="15.6">
      <c r="A5" s="2"/>
      <c r="B5" s="236"/>
      <c r="C5" s="236"/>
      <c r="D5" s="233"/>
      <c r="E5" s="65" t="s">
        <v>196</v>
      </c>
      <c r="F5" s="237"/>
      <c r="G5" s="2"/>
      <c r="H5" s="2"/>
      <c r="I5" s="2"/>
    </row>
    <row r="6" spans="1:11" ht="21" customHeight="1">
      <c r="A6" s="146"/>
      <c r="B6" s="238" t="s">
        <v>447</v>
      </c>
      <c r="C6" s="113"/>
      <c r="D6" s="113"/>
      <c r="E6" s="40"/>
      <c r="F6" s="239"/>
      <c r="G6" s="146"/>
      <c r="H6" s="146"/>
      <c r="I6" s="146"/>
    </row>
    <row r="7" spans="1:11" ht="5.25" customHeight="1">
      <c r="A7" s="2"/>
      <c r="B7" s="460"/>
      <c r="C7" s="460"/>
      <c r="D7" s="460"/>
      <c r="E7" s="2"/>
      <c r="F7" s="233"/>
      <c r="G7" s="2"/>
      <c r="H7" s="2"/>
      <c r="I7" s="2"/>
    </row>
    <row r="8" spans="1:11" ht="158.69999999999999" customHeight="1">
      <c r="A8" s="2"/>
      <c r="B8" s="472" t="s">
        <v>448</v>
      </c>
      <c r="C8" s="472"/>
      <c r="D8" s="472"/>
      <c r="E8" s="472"/>
      <c r="F8" s="472"/>
      <c r="G8" s="2"/>
      <c r="H8" s="2"/>
      <c r="I8" s="2"/>
    </row>
    <row r="9" spans="1:11" ht="18" customHeight="1">
      <c r="A9" s="2"/>
      <c r="B9" s="473" t="s">
        <v>449</v>
      </c>
      <c r="C9" s="473"/>
      <c r="D9" s="473"/>
      <c r="E9" s="240"/>
      <c r="F9" s="240"/>
      <c r="G9" s="2"/>
      <c r="H9" s="2"/>
      <c r="I9" s="2"/>
    </row>
    <row r="10" spans="1:11" ht="15.6">
      <c r="A10" s="2"/>
      <c r="B10" s="236"/>
      <c r="C10" s="236"/>
      <c r="D10" s="241"/>
      <c r="E10" s="2"/>
      <c r="F10" s="233"/>
      <c r="G10" s="2"/>
      <c r="H10" s="2"/>
      <c r="I10" s="2"/>
    </row>
    <row r="11" spans="1:11" ht="28.5" customHeight="1">
      <c r="A11" s="2"/>
      <c r="B11" s="433" t="s">
        <v>450</v>
      </c>
      <c r="C11" s="433"/>
      <c r="D11" s="433"/>
      <c r="E11" s="433"/>
      <c r="F11" s="433"/>
      <c r="G11" s="242"/>
      <c r="H11" s="243"/>
      <c r="I11" s="243"/>
      <c r="J11" s="2"/>
      <c r="K11" s="2"/>
    </row>
    <row r="12" spans="1:11" ht="15.6">
      <c r="A12" s="2"/>
      <c r="B12" s="236"/>
      <c r="C12" s="236"/>
      <c r="D12" s="233"/>
      <c r="E12" s="2"/>
      <c r="F12" s="233"/>
      <c r="G12" s="2"/>
      <c r="H12" s="2"/>
      <c r="I12" s="2"/>
      <c r="J12" s="2"/>
      <c r="K12" s="2"/>
    </row>
    <row r="13" spans="1:11" ht="26.25" customHeight="1">
      <c r="A13" s="244"/>
      <c r="B13" s="245" t="s">
        <v>64</v>
      </c>
      <c r="C13" s="434" t="s">
        <v>373</v>
      </c>
      <c r="D13" s="434"/>
      <c r="E13" s="246" t="s">
        <v>292</v>
      </c>
      <c r="F13" s="247" t="s">
        <v>451</v>
      </c>
      <c r="G13" s="244"/>
      <c r="H13" s="244"/>
      <c r="I13" s="244"/>
      <c r="J13" s="244"/>
      <c r="K13" s="244"/>
    </row>
    <row r="14" spans="1:11" ht="37.950000000000003" customHeight="1">
      <c r="A14" s="244"/>
      <c r="B14" s="273" t="s">
        <v>452</v>
      </c>
      <c r="C14" s="468" t="s">
        <v>453</v>
      </c>
      <c r="D14" s="468"/>
      <c r="E14" s="225" t="s">
        <v>195</v>
      </c>
      <c r="F14" s="195" t="s">
        <v>454</v>
      </c>
      <c r="G14" s="244"/>
      <c r="H14" s="244"/>
      <c r="I14" s="244"/>
      <c r="J14" s="244"/>
      <c r="K14" s="244"/>
    </row>
    <row r="15" spans="1:11" ht="50.7" customHeight="1">
      <c r="A15" s="2"/>
      <c r="B15" s="254" t="s">
        <v>455</v>
      </c>
      <c r="C15" s="429" t="s">
        <v>456</v>
      </c>
      <c r="D15" s="429"/>
      <c r="E15" s="225" t="s">
        <v>195</v>
      </c>
      <c r="F15" s="299" t="s">
        <v>457</v>
      </c>
      <c r="G15" s="2"/>
      <c r="H15" s="249" t="s">
        <v>382</v>
      </c>
      <c r="I15" s="250"/>
      <c r="J15" s="250"/>
      <c r="K15" s="2"/>
    </row>
    <row r="16" spans="1:11" ht="42.6" customHeight="1">
      <c r="A16" s="2"/>
      <c r="B16" s="254" t="s">
        <v>458</v>
      </c>
      <c r="C16" s="429" t="s">
        <v>459</v>
      </c>
      <c r="D16" s="429"/>
      <c r="E16" s="225" t="s">
        <v>194</v>
      </c>
      <c r="F16" s="298" t="s">
        <v>460</v>
      </c>
      <c r="G16" s="2"/>
      <c r="H16" s="249" t="s">
        <v>384</v>
      </c>
      <c r="I16" s="250"/>
      <c r="J16" s="250"/>
      <c r="K16" s="2"/>
    </row>
    <row r="17" spans="1:9" ht="18.75" customHeight="1">
      <c r="A17" s="250" t="s">
        <v>384</v>
      </c>
      <c r="B17" s="255" t="s">
        <v>461</v>
      </c>
      <c r="C17" s="256"/>
      <c r="D17" s="256"/>
      <c r="E17" s="257"/>
      <c r="F17" s="258"/>
      <c r="G17" s="2"/>
      <c r="H17" s="2"/>
      <c r="I17" s="2"/>
    </row>
    <row r="18" spans="1:9" ht="60" customHeight="1">
      <c r="A18" s="250" t="s">
        <v>392</v>
      </c>
      <c r="B18" s="457"/>
      <c r="C18" s="457"/>
      <c r="D18" s="457"/>
      <c r="E18" s="457"/>
      <c r="F18" s="474"/>
      <c r="G18" s="2"/>
      <c r="H18" s="2"/>
      <c r="I18" s="2"/>
    </row>
    <row r="19" spans="1:9" ht="30" customHeight="1">
      <c r="A19" s="250" t="s">
        <v>386</v>
      </c>
      <c r="B19" s="236"/>
      <c r="C19" s="236"/>
      <c r="D19" s="233"/>
      <c r="E19" s="2"/>
      <c r="F19" s="233"/>
      <c r="G19" s="2"/>
      <c r="H19" s="2"/>
      <c r="I19" s="2"/>
    </row>
    <row r="20" spans="1:9" ht="30" customHeight="1">
      <c r="A20" s="2"/>
      <c r="B20" s="433" t="s">
        <v>462</v>
      </c>
      <c r="C20" s="433"/>
      <c r="D20" s="433"/>
      <c r="E20" s="433"/>
      <c r="F20" s="433"/>
      <c r="G20" s="242"/>
      <c r="H20" s="242"/>
      <c r="I20" s="242"/>
    </row>
    <row r="21" spans="1:9" ht="12.75" customHeight="1">
      <c r="A21" s="2"/>
      <c r="B21" s="259"/>
      <c r="C21" s="259"/>
      <c r="D21" s="259"/>
      <c r="E21" s="260"/>
      <c r="F21" s="259"/>
      <c r="G21" s="242"/>
      <c r="H21" s="242"/>
      <c r="I21" s="242"/>
    </row>
    <row r="22" spans="1:9" ht="26.25" customHeight="1">
      <c r="A22" s="244"/>
      <c r="B22" s="245" t="s">
        <v>64</v>
      </c>
      <c r="C22" s="434" t="s">
        <v>373</v>
      </c>
      <c r="D22" s="434"/>
      <c r="E22" s="246" t="s">
        <v>292</v>
      </c>
      <c r="F22" s="247" t="s">
        <v>451</v>
      </c>
      <c r="G22" s="244"/>
      <c r="H22" s="244"/>
      <c r="I22" s="244"/>
    </row>
    <row r="23" spans="1:9" ht="52.2" customHeight="1">
      <c r="A23" s="2"/>
      <c r="B23" s="262" t="s">
        <v>463</v>
      </c>
      <c r="C23" s="471" t="s">
        <v>464</v>
      </c>
      <c r="D23" s="471"/>
      <c r="E23" s="281" t="s">
        <v>194</v>
      </c>
      <c r="F23" s="295"/>
      <c r="G23" s="2"/>
      <c r="H23" s="2"/>
      <c r="I23" s="2"/>
    </row>
    <row r="24" spans="1:9" ht="58.2" customHeight="1">
      <c r="A24" s="2"/>
      <c r="B24" s="262" t="s">
        <v>465</v>
      </c>
      <c r="C24" s="471" t="s">
        <v>466</v>
      </c>
      <c r="D24" s="471"/>
      <c r="E24" s="281" t="s">
        <v>194</v>
      </c>
      <c r="F24" s="297" t="s">
        <v>467</v>
      </c>
      <c r="G24" s="2"/>
      <c r="H24" s="2"/>
      <c r="I24" s="2"/>
    </row>
    <row r="25" spans="1:9" ht="66.599999999999994" customHeight="1">
      <c r="A25" s="2"/>
      <c r="B25" s="262" t="s">
        <v>468</v>
      </c>
      <c r="C25" s="429" t="s">
        <v>469</v>
      </c>
      <c r="D25" s="429"/>
      <c r="E25" s="227" t="s">
        <v>195</v>
      </c>
      <c r="F25" s="294"/>
      <c r="G25" s="2"/>
      <c r="H25" s="2"/>
      <c r="I25" s="2"/>
    </row>
    <row r="26" spans="1:9" ht="39.6" customHeight="1">
      <c r="A26" s="2"/>
      <c r="B26" s="262" t="s">
        <v>470</v>
      </c>
      <c r="C26" s="468" t="s">
        <v>471</v>
      </c>
      <c r="D26" s="468"/>
      <c r="E26" s="229" t="s">
        <v>195</v>
      </c>
      <c r="F26" s="293"/>
      <c r="G26" s="2"/>
      <c r="H26" s="2"/>
      <c r="I26" s="2"/>
    </row>
    <row r="27" spans="1:9" ht="52.2" customHeight="1">
      <c r="A27" s="2"/>
      <c r="B27" s="262" t="s">
        <v>472</v>
      </c>
      <c r="C27" s="468" t="s">
        <v>473</v>
      </c>
      <c r="D27" s="430"/>
      <c r="E27" s="229" t="s">
        <v>194</v>
      </c>
      <c r="F27" s="226" t="s">
        <v>474</v>
      </c>
      <c r="G27" s="2"/>
      <c r="H27" s="2"/>
      <c r="I27" s="2"/>
    </row>
    <row r="28" spans="1:9" ht="108.45" customHeight="1">
      <c r="A28" s="2"/>
      <c r="B28" s="262" t="s">
        <v>475</v>
      </c>
      <c r="C28" s="468" t="s">
        <v>476</v>
      </c>
      <c r="D28" s="430"/>
      <c r="E28" s="229" t="s">
        <v>195</v>
      </c>
      <c r="F28" s="293"/>
      <c r="G28" s="2"/>
      <c r="H28" s="2"/>
      <c r="I28" s="2"/>
    </row>
    <row r="29" spans="1:9" ht="55.2" customHeight="1">
      <c r="A29" s="2"/>
      <c r="B29" s="262" t="s">
        <v>477</v>
      </c>
      <c r="C29" s="448" t="s">
        <v>478</v>
      </c>
      <c r="D29" s="448"/>
      <c r="E29" s="227" t="s">
        <v>195</v>
      </c>
      <c r="F29" s="294"/>
      <c r="G29" s="2"/>
      <c r="H29" s="2"/>
      <c r="I29" s="2"/>
    </row>
    <row r="30" spans="1:9" ht="18.75" customHeight="1">
      <c r="A30" s="250" t="s">
        <v>384</v>
      </c>
      <c r="B30" s="255" t="s">
        <v>479</v>
      </c>
      <c r="C30" s="256"/>
      <c r="D30" s="256"/>
      <c r="E30" s="257"/>
      <c r="F30" s="258"/>
      <c r="G30" s="2"/>
      <c r="H30" s="2"/>
      <c r="I30" s="2"/>
    </row>
    <row r="31" spans="1:9" ht="60" customHeight="1">
      <c r="A31" s="250" t="s">
        <v>392</v>
      </c>
      <c r="B31" s="423"/>
      <c r="C31" s="424"/>
      <c r="D31" s="424"/>
      <c r="E31" s="424"/>
      <c r="F31" s="425"/>
      <c r="G31" s="2"/>
      <c r="H31" s="2"/>
      <c r="I31" s="2"/>
    </row>
    <row r="32" spans="1:9" ht="15.6">
      <c r="A32" s="2"/>
      <c r="B32" s="236"/>
      <c r="C32" s="236"/>
      <c r="D32" s="233"/>
      <c r="E32" s="2"/>
      <c r="F32" s="233"/>
      <c r="G32" s="2"/>
      <c r="H32" s="2"/>
      <c r="I32" s="2"/>
    </row>
    <row r="33" spans="1:9" ht="26.25" customHeight="1">
      <c r="A33" s="2"/>
      <c r="B33" s="433" t="s">
        <v>480</v>
      </c>
      <c r="C33" s="433"/>
      <c r="D33" s="433"/>
      <c r="E33" s="433"/>
      <c r="F33" s="433"/>
      <c r="G33" s="242"/>
      <c r="H33" s="242"/>
      <c r="I33" s="242"/>
    </row>
    <row r="34" spans="1:9" ht="15.6">
      <c r="A34" s="263"/>
      <c r="B34" s="264"/>
      <c r="C34" s="264"/>
      <c r="D34" s="265"/>
      <c r="E34" s="263"/>
      <c r="F34" s="265"/>
      <c r="G34" s="263"/>
      <c r="H34" s="263"/>
      <c r="I34" s="263"/>
    </row>
    <row r="35" spans="1:9" ht="26.25" customHeight="1">
      <c r="A35" s="244"/>
      <c r="B35" s="245" t="s">
        <v>64</v>
      </c>
      <c r="C35" s="434" t="s">
        <v>373</v>
      </c>
      <c r="D35" s="435"/>
      <c r="E35" s="246" t="s">
        <v>292</v>
      </c>
      <c r="F35" s="247" t="s">
        <v>451</v>
      </c>
      <c r="G35" s="244"/>
      <c r="H35" s="244"/>
      <c r="I35" s="244"/>
    </row>
    <row r="36" spans="1:9" ht="52.95" customHeight="1">
      <c r="A36" s="263"/>
      <c r="B36" s="254" t="s">
        <v>481</v>
      </c>
      <c r="C36" s="429" t="s">
        <v>482</v>
      </c>
      <c r="D36" s="430"/>
      <c r="E36" s="229" t="s">
        <v>195</v>
      </c>
      <c r="F36" s="293"/>
      <c r="G36" s="263"/>
      <c r="H36" s="263"/>
      <c r="I36" s="263"/>
    </row>
    <row r="37" spans="1:9" ht="60" customHeight="1">
      <c r="A37" s="263"/>
      <c r="B37" s="254" t="s">
        <v>483</v>
      </c>
      <c r="C37" s="429" t="s">
        <v>484</v>
      </c>
      <c r="D37" s="430"/>
      <c r="E37" s="229" t="s">
        <v>194</v>
      </c>
      <c r="F37" s="226" t="s">
        <v>485</v>
      </c>
      <c r="G37" s="263"/>
      <c r="H37" s="263"/>
      <c r="I37" s="263"/>
    </row>
    <row r="38" spans="1:9" ht="60" customHeight="1">
      <c r="A38" s="263"/>
      <c r="B38" s="254" t="s">
        <v>486</v>
      </c>
      <c r="C38" s="429" t="s">
        <v>487</v>
      </c>
      <c r="D38" s="430"/>
      <c r="E38" s="229" t="s">
        <v>194</v>
      </c>
      <c r="F38" s="226" t="s">
        <v>488</v>
      </c>
      <c r="G38" s="263"/>
      <c r="H38" s="263"/>
      <c r="I38" s="263"/>
    </row>
    <row r="39" spans="1:9" ht="70.95" customHeight="1">
      <c r="A39" s="263"/>
      <c r="B39" s="254" t="s">
        <v>489</v>
      </c>
      <c r="C39" s="468" t="s">
        <v>490</v>
      </c>
      <c r="D39" s="430"/>
      <c r="E39" s="229" t="s">
        <v>194</v>
      </c>
      <c r="F39" s="226" t="s">
        <v>491</v>
      </c>
      <c r="G39" s="263"/>
      <c r="H39" s="263"/>
      <c r="I39" s="263"/>
    </row>
    <row r="40" spans="1:9" ht="60" customHeight="1">
      <c r="A40" s="263"/>
      <c r="B40" s="254" t="s">
        <v>492</v>
      </c>
      <c r="C40" s="453" t="s">
        <v>493</v>
      </c>
      <c r="D40" s="453"/>
      <c r="E40" s="229" t="s">
        <v>195</v>
      </c>
      <c r="F40" s="293"/>
      <c r="G40" s="263"/>
      <c r="H40" s="263"/>
      <c r="I40" s="263"/>
    </row>
    <row r="41" spans="1:9" ht="18.75" customHeight="1">
      <c r="A41" s="263"/>
      <c r="B41" s="255" t="s">
        <v>494</v>
      </c>
      <c r="C41" s="268"/>
      <c r="D41" s="268"/>
      <c r="E41" s="269"/>
      <c r="F41" s="270"/>
      <c r="G41" s="263"/>
      <c r="H41" s="263"/>
      <c r="I41" s="263"/>
    </row>
    <row r="42" spans="1:9" ht="60" customHeight="1">
      <c r="A42" s="263"/>
      <c r="B42" s="443"/>
      <c r="C42" s="444"/>
      <c r="D42" s="444"/>
      <c r="E42" s="444"/>
      <c r="F42" s="445"/>
      <c r="G42" s="263"/>
      <c r="H42" s="263"/>
      <c r="I42" s="263"/>
    </row>
    <row r="43" spans="1:9" ht="34.5" customHeight="1">
      <c r="A43" s="2"/>
      <c r="B43" s="236"/>
      <c r="C43" s="236"/>
      <c r="D43" s="271"/>
      <c r="E43" s="272"/>
      <c r="F43" s="271"/>
      <c r="G43" s="2"/>
      <c r="H43" s="2"/>
      <c r="I43" s="2"/>
    </row>
    <row r="44" spans="1:9" ht="23.25" customHeight="1">
      <c r="A44" s="2"/>
      <c r="B44" s="433" t="s">
        <v>495</v>
      </c>
      <c r="C44" s="433"/>
      <c r="D44" s="433"/>
      <c r="E44" s="433"/>
      <c r="F44" s="433"/>
      <c r="G44" s="242"/>
      <c r="H44" s="242"/>
      <c r="I44" s="242"/>
    </row>
    <row r="45" spans="1:9" ht="15.6">
      <c r="A45" s="2"/>
      <c r="B45" s="236"/>
      <c r="C45" s="236"/>
      <c r="D45" s="233"/>
      <c r="E45" s="2"/>
      <c r="F45" s="233"/>
      <c r="G45" s="2"/>
      <c r="H45" s="2"/>
      <c r="I45" s="2"/>
    </row>
    <row r="46" spans="1:9" ht="26.25" customHeight="1">
      <c r="A46" s="244"/>
      <c r="B46" s="245" t="s">
        <v>64</v>
      </c>
      <c r="C46" s="434" t="s">
        <v>373</v>
      </c>
      <c r="D46" s="435"/>
      <c r="E46" s="246" t="s">
        <v>292</v>
      </c>
      <c r="F46" s="247" t="s">
        <v>451</v>
      </c>
      <c r="G46" s="244"/>
      <c r="H46" s="244"/>
      <c r="I46" s="244"/>
    </row>
    <row r="47" spans="1:9" ht="31.2">
      <c r="A47" s="2"/>
      <c r="B47" s="254" t="s">
        <v>496</v>
      </c>
      <c r="C47" s="429" t="s">
        <v>497</v>
      </c>
      <c r="D47" s="430"/>
      <c r="E47" s="229" t="s">
        <v>194</v>
      </c>
      <c r="F47" s="226" t="s">
        <v>498</v>
      </c>
      <c r="G47" s="2"/>
      <c r="H47" s="2"/>
      <c r="I47" s="2"/>
    </row>
    <row r="48" spans="1:9" ht="31.2">
      <c r="A48" s="2"/>
      <c r="B48" s="254" t="s">
        <v>499</v>
      </c>
      <c r="C48" s="471" t="s">
        <v>500</v>
      </c>
      <c r="D48" s="471"/>
      <c r="E48" s="282" t="s">
        <v>194</v>
      </c>
      <c r="F48" s="226" t="s">
        <v>498</v>
      </c>
      <c r="G48" s="2"/>
      <c r="H48" s="2"/>
      <c r="I48" s="2"/>
    </row>
    <row r="49" spans="1:9" ht="46.8">
      <c r="A49" s="2"/>
      <c r="B49" s="254" t="s">
        <v>501</v>
      </c>
      <c r="C49" s="429" t="s">
        <v>502</v>
      </c>
      <c r="D49" s="430"/>
      <c r="E49" s="229" t="s">
        <v>194</v>
      </c>
      <c r="F49" s="226" t="s">
        <v>491</v>
      </c>
      <c r="G49" s="2"/>
      <c r="H49" s="2"/>
      <c r="I49" s="2"/>
    </row>
    <row r="50" spans="1:9" ht="46.8">
      <c r="A50" s="2"/>
      <c r="B50" s="254" t="s">
        <v>503</v>
      </c>
      <c r="C50" s="468" t="s">
        <v>504</v>
      </c>
      <c r="D50" s="430"/>
      <c r="E50" s="229" t="s">
        <v>194</v>
      </c>
      <c r="F50" s="226" t="s">
        <v>491</v>
      </c>
      <c r="G50" s="2"/>
      <c r="H50" s="2"/>
      <c r="I50" s="2"/>
    </row>
    <row r="51" spans="1:9" ht="31.2">
      <c r="A51" s="2"/>
      <c r="B51" s="254" t="s">
        <v>505</v>
      </c>
      <c r="C51" s="468" t="s">
        <v>506</v>
      </c>
      <c r="D51" s="430"/>
      <c r="E51" s="229" t="s">
        <v>194</v>
      </c>
      <c r="F51" s="226" t="s">
        <v>507</v>
      </c>
      <c r="G51" s="2"/>
      <c r="H51" s="2"/>
      <c r="I51" s="2"/>
    </row>
    <row r="52" spans="1:9" ht="31.2">
      <c r="A52" s="2"/>
      <c r="B52" s="254" t="s">
        <v>508</v>
      </c>
      <c r="C52" s="468" t="s">
        <v>509</v>
      </c>
      <c r="D52" s="430"/>
      <c r="E52" s="229" t="s">
        <v>194</v>
      </c>
      <c r="F52" s="226" t="s">
        <v>507</v>
      </c>
      <c r="G52" s="2"/>
      <c r="H52" s="2"/>
      <c r="I52" s="2"/>
    </row>
    <row r="53" spans="1:9" ht="31.2">
      <c r="A53" s="2"/>
      <c r="B53" s="254" t="s">
        <v>510</v>
      </c>
      <c r="C53" s="468" t="s">
        <v>511</v>
      </c>
      <c r="D53" s="430"/>
      <c r="E53" s="229" t="s">
        <v>194</v>
      </c>
      <c r="F53" s="226" t="s">
        <v>512</v>
      </c>
      <c r="G53" s="2"/>
      <c r="H53" s="2"/>
      <c r="I53" s="2"/>
    </row>
    <row r="54" spans="1:9" ht="30" customHeight="1">
      <c r="A54" s="2"/>
      <c r="B54" s="254" t="s">
        <v>513</v>
      </c>
      <c r="C54" s="468" t="s">
        <v>514</v>
      </c>
      <c r="D54" s="430"/>
      <c r="E54" s="229" t="s">
        <v>195</v>
      </c>
      <c r="F54" s="293"/>
      <c r="G54" s="2"/>
      <c r="H54" s="2"/>
      <c r="I54" s="2"/>
    </row>
    <row r="55" spans="1:9" ht="19.95" customHeight="1">
      <c r="A55" s="2"/>
      <c r="B55" s="254" t="s">
        <v>515</v>
      </c>
      <c r="C55" s="468" t="s">
        <v>516</v>
      </c>
      <c r="D55" s="430"/>
      <c r="E55" s="229" t="s">
        <v>194</v>
      </c>
      <c r="F55" s="226"/>
      <c r="G55" s="2"/>
      <c r="H55" s="2"/>
      <c r="I55" s="2"/>
    </row>
    <row r="56" spans="1:9" ht="19.95" customHeight="1">
      <c r="A56" s="2"/>
      <c r="B56" s="254" t="s">
        <v>517</v>
      </c>
      <c r="C56" s="468" t="s">
        <v>518</v>
      </c>
      <c r="D56" s="430"/>
      <c r="E56" s="229" t="s">
        <v>194</v>
      </c>
      <c r="F56" s="226"/>
      <c r="G56" s="2"/>
      <c r="H56" s="2"/>
      <c r="I56" s="2"/>
    </row>
    <row r="57" spans="1:9" ht="78">
      <c r="A57" s="2"/>
      <c r="B57" s="254" t="s">
        <v>519</v>
      </c>
      <c r="C57" s="453" t="s">
        <v>520</v>
      </c>
      <c r="D57" s="453"/>
      <c r="E57" s="229"/>
      <c r="F57" s="226" t="s">
        <v>521</v>
      </c>
      <c r="G57" s="2"/>
      <c r="H57" s="2"/>
      <c r="I57" s="2"/>
    </row>
    <row r="58" spans="1:9" ht="55.95" customHeight="1">
      <c r="A58" s="2"/>
      <c r="B58" s="254" t="s">
        <v>522</v>
      </c>
      <c r="C58" s="453" t="s">
        <v>523</v>
      </c>
      <c r="D58" s="453"/>
      <c r="E58" s="229" t="s">
        <v>194</v>
      </c>
      <c r="F58" s="293"/>
      <c r="G58" s="2"/>
      <c r="H58" s="2"/>
      <c r="I58" s="2"/>
    </row>
    <row r="59" spans="1:9" ht="43.95" customHeight="1">
      <c r="A59" s="2"/>
      <c r="B59" s="475" t="s">
        <v>524</v>
      </c>
      <c r="C59" s="478"/>
      <c r="D59" s="478"/>
      <c r="E59" s="478"/>
      <c r="F59" s="479"/>
      <c r="G59" s="2"/>
      <c r="H59" s="2"/>
      <c r="I59" s="2"/>
    </row>
    <row r="60" spans="1:9" ht="52.95" customHeight="1">
      <c r="A60" s="2"/>
      <c r="B60" s="254" t="s">
        <v>525</v>
      </c>
      <c r="C60" s="453" t="s">
        <v>526</v>
      </c>
      <c r="D60" s="453"/>
      <c r="E60" s="229" t="s">
        <v>195</v>
      </c>
      <c r="F60" s="293"/>
      <c r="G60" s="2"/>
      <c r="H60" s="2"/>
      <c r="I60" s="2"/>
    </row>
    <row r="61" spans="1:9" ht="18.75" customHeight="1">
      <c r="A61" s="250" t="s">
        <v>384</v>
      </c>
      <c r="B61" s="255" t="s">
        <v>527</v>
      </c>
      <c r="C61" s="256"/>
      <c r="D61" s="256"/>
      <c r="E61" s="257"/>
      <c r="F61" s="258"/>
      <c r="G61" s="2"/>
      <c r="H61" s="2"/>
      <c r="I61" s="2"/>
    </row>
    <row r="62" spans="1:9" ht="60" customHeight="1">
      <c r="A62" s="250" t="s">
        <v>392</v>
      </c>
      <c r="B62" s="423"/>
      <c r="C62" s="424"/>
      <c r="D62" s="424"/>
      <c r="E62" s="424"/>
      <c r="F62" s="425"/>
      <c r="G62" s="2"/>
      <c r="H62" s="2"/>
      <c r="I62" s="2"/>
    </row>
    <row r="63" spans="1:9" ht="38.25" customHeight="1">
      <c r="A63" s="2"/>
      <c r="B63" s="236"/>
      <c r="C63" s="236"/>
      <c r="D63" s="235"/>
      <c r="E63" s="243"/>
      <c r="F63" s="235"/>
      <c r="G63" s="242"/>
      <c r="H63" s="242"/>
      <c r="I63" s="242"/>
    </row>
    <row r="64" spans="1:9" ht="26.25" customHeight="1">
      <c r="A64" s="2"/>
      <c r="B64" s="433" t="s">
        <v>528</v>
      </c>
      <c r="C64" s="433"/>
      <c r="D64" s="433"/>
      <c r="E64" s="433"/>
      <c r="F64" s="433"/>
      <c r="G64" s="242"/>
      <c r="H64" s="242"/>
      <c r="I64" s="242"/>
    </row>
    <row r="65" spans="1:9" ht="15.6">
      <c r="A65" s="2"/>
      <c r="B65" s="236"/>
      <c r="C65" s="236"/>
      <c r="D65" s="233"/>
      <c r="E65" s="2"/>
      <c r="F65" s="233"/>
      <c r="G65" s="2"/>
      <c r="H65" s="2"/>
      <c r="I65" s="2"/>
    </row>
    <row r="66" spans="1:9" ht="26.25" customHeight="1">
      <c r="A66" s="244"/>
      <c r="B66" s="245" t="s">
        <v>64</v>
      </c>
      <c r="C66" s="434" t="s">
        <v>373</v>
      </c>
      <c r="D66" s="435"/>
      <c r="E66" s="246" t="s">
        <v>292</v>
      </c>
      <c r="F66" s="247" t="s">
        <v>451</v>
      </c>
      <c r="G66" s="244"/>
      <c r="H66" s="244"/>
      <c r="I66" s="244"/>
    </row>
    <row r="67" spans="1:9" ht="37.950000000000003" customHeight="1">
      <c r="A67" s="251"/>
      <c r="B67" s="254" t="s">
        <v>529</v>
      </c>
      <c r="C67" s="453" t="s">
        <v>530</v>
      </c>
      <c r="D67" s="453"/>
      <c r="E67" s="229" t="s">
        <v>195</v>
      </c>
      <c r="F67" s="293"/>
      <c r="G67" s="251"/>
      <c r="H67" s="251"/>
      <c r="I67" s="251"/>
    </row>
    <row r="68" spans="1:9" ht="58.95" customHeight="1">
      <c r="A68" s="251"/>
      <c r="B68" s="254" t="s">
        <v>531</v>
      </c>
      <c r="C68" s="453" t="s">
        <v>532</v>
      </c>
      <c r="D68" s="453"/>
      <c r="E68" s="229" t="s">
        <v>195</v>
      </c>
      <c r="F68" s="293"/>
      <c r="G68" s="251"/>
      <c r="H68" s="251"/>
      <c r="I68" s="251"/>
    </row>
    <row r="69" spans="1:9" ht="25.2" customHeight="1">
      <c r="A69" s="251"/>
      <c r="B69" s="262" t="s">
        <v>533</v>
      </c>
      <c r="C69" s="429" t="s">
        <v>534</v>
      </c>
      <c r="D69" s="430"/>
      <c r="E69" s="229" t="s">
        <v>195</v>
      </c>
      <c r="F69" s="226" t="s">
        <v>454</v>
      </c>
      <c r="G69" s="251"/>
      <c r="H69" s="251"/>
      <c r="I69" s="251"/>
    </row>
    <row r="70" spans="1:9" ht="37.950000000000003" customHeight="1">
      <c r="A70" s="251"/>
      <c r="B70" s="475" t="s">
        <v>535</v>
      </c>
      <c r="C70" s="476"/>
      <c r="D70" s="476"/>
      <c r="E70" s="476"/>
      <c r="F70" s="477"/>
      <c r="G70" s="251"/>
      <c r="H70" s="251"/>
      <c r="I70" s="251"/>
    </row>
    <row r="71" spans="1:9" ht="27.6" customHeight="1">
      <c r="A71" s="251"/>
      <c r="B71" s="262" t="s">
        <v>536</v>
      </c>
      <c r="C71" s="468" t="s">
        <v>537</v>
      </c>
      <c r="D71" s="430"/>
      <c r="E71" s="229"/>
      <c r="F71" s="226"/>
      <c r="G71" s="251"/>
      <c r="H71" s="251"/>
      <c r="I71" s="251"/>
    </row>
    <row r="72" spans="1:9" ht="54.6" customHeight="1">
      <c r="A72" s="251"/>
      <c r="B72" s="262" t="s">
        <v>538</v>
      </c>
      <c r="C72" s="468" t="s">
        <v>539</v>
      </c>
      <c r="D72" s="430"/>
      <c r="E72" s="229"/>
      <c r="F72" s="226"/>
      <c r="G72" s="251"/>
      <c r="H72" s="251"/>
      <c r="I72" s="251"/>
    </row>
    <row r="73" spans="1:9" ht="57" customHeight="1">
      <c r="A73" s="251"/>
      <c r="B73" s="262" t="s">
        <v>540</v>
      </c>
      <c r="C73" s="468" t="s">
        <v>541</v>
      </c>
      <c r="D73" s="430"/>
      <c r="E73" s="229"/>
      <c r="F73" s="226"/>
      <c r="G73" s="251"/>
      <c r="H73" s="251"/>
      <c r="I73" s="251"/>
    </row>
    <row r="74" spans="1:9" ht="18.75" customHeight="1">
      <c r="A74" s="250" t="s">
        <v>384</v>
      </c>
      <c r="B74" s="255" t="s">
        <v>542</v>
      </c>
      <c r="C74" s="256"/>
      <c r="D74" s="256"/>
      <c r="E74" s="257"/>
      <c r="F74" s="258"/>
      <c r="G74" s="2"/>
      <c r="H74" s="2"/>
      <c r="I74" s="2"/>
    </row>
    <row r="75" spans="1:9" ht="60" customHeight="1">
      <c r="A75" s="250" t="s">
        <v>392</v>
      </c>
      <c r="B75" s="423"/>
      <c r="C75" s="424"/>
      <c r="D75" s="424"/>
      <c r="E75" s="424"/>
      <c r="F75" s="425"/>
      <c r="G75" s="2"/>
      <c r="H75" s="2"/>
      <c r="I75" s="2"/>
    </row>
    <row r="76" spans="1:9" ht="15.6">
      <c r="A76" s="2"/>
      <c r="B76" s="2"/>
      <c r="C76" s="236"/>
      <c r="D76" s="233"/>
      <c r="E76" s="2"/>
      <c r="F76" s="233"/>
      <c r="G76" s="2"/>
      <c r="H76" s="2"/>
      <c r="I76" s="2"/>
    </row>
    <row r="77" spans="1:9" ht="26.25" customHeight="1">
      <c r="A77" s="2"/>
      <c r="B77" s="433" t="s">
        <v>543</v>
      </c>
      <c r="C77" s="433"/>
      <c r="D77" s="433"/>
      <c r="E77" s="433"/>
      <c r="F77" s="433"/>
      <c r="G77" s="242"/>
      <c r="H77" s="242"/>
      <c r="I77" s="242"/>
    </row>
    <row r="78" spans="1:9" ht="15.6">
      <c r="A78" s="2"/>
      <c r="B78" s="236"/>
      <c r="C78" s="236"/>
      <c r="D78" s="233"/>
      <c r="E78" s="2"/>
      <c r="F78" s="233"/>
      <c r="G78" s="2"/>
      <c r="H78" s="2"/>
      <c r="I78" s="2"/>
    </row>
    <row r="79" spans="1:9" ht="26.25" customHeight="1">
      <c r="A79" s="244"/>
      <c r="B79" s="245" t="s">
        <v>64</v>
      </c>
      <c r="C79" s="434" t="s">
        <v>373</v>
      </c>
      <c r="D79" s="435"/>
      <c r="E79" s="246" t="s">
        <v>292</v>
      </c>
      <c r="F79" s="247" t="s">
        <v>451</v>
      </c>
      <c r="G79" s="244"/>
      <c r="H79" s="244"/>
      <c r="I79" s="244"/>
    </row>
    <row r="80" spans="1:9" ht="55.2" customHeight="1">
      <c r="A80" s="244"/>
      <c r="B80" s="273" t="s">
        <v>544</v>
      </c>
      <c r="C80" s="468" t="s">
        <v>545</v>
      </c>
      <c r="D80" s="430"/>
      <c r="E80" s="229" t="s">
        <v>195</v>
      </c>
      <c r="F80" s="296"/>
      <c r="G80" s="244"/>
      <c r="H80" s="244"/>
      <c r="I80" s="244"/>
    </row>
    <row r="81" spans="1:9" ht="84" customHeight="1">
      <c r="A81" s="251"/>
      <c r="B81" s="262" t="s">
        <v>546</v>
      </c>
      <c r="C81" s="429" t="s">
        <v>547</v>
      </c>
      <c r="D81" s="430"/>
      <c r="E81" s="229" t="s">
        <v>194</v>
      </c>
      <c r="F81" s="226" t="s">
        <v>548</v>
      </c>
      <c r="G81" s="251"/>
      <c r="H81" s="251"/>
      <c r="I81" s="251"/>
    </row>
    <row r="82" spans="1:9" ht="52.95" customHeight="1">
      <c r="A82" s="251"/>
      <c r="B82" s="254" t="s">
        <v>549</v>
      </c>
      <c r="C82" s="429" t="s">
        <v>550</v>
      </c>
      <c r="D82" s="430"/>
      <c r="E82" s="229" t="s">
        <v>195</v>
      </c>
      <c r="F82" s="226"/>
      <c r="G82" s="251"/>
      <c r="H82" s="251"/>
      <c r="I82" s="251"/>
    </row>
    <row r="83" spans="1:9" ht="51.6" customHeight="1">
      <c r="A83" s="251"/>
      <c r="B83" s="254" t="s">
        <v>551</v>
      </c>
      <c r="C83" s="468" t="s">
        <v>552</v>
      </c>
      <c r="D83" s="430"/>
      <c r="E83" s="229" t="s">
        <v>195</v>
      </c>
      <c r="F83" s="226"/>
      <c r="G83" s="251"/>
      <c r="H83" s="251"/>
      <c r="I83" s="251"/>
    </row>
    <row r="84" spans="1:9" ht="35.700000000000003" customHeight="1">
      <c r="A84" s="251"/>
      <c r="B84" s="254" t="s">
        <v>553</v>
      </c>
      <c r="C84" s="468" t="s">
        <v>554</v>
      </c>
      <c r="D84" s="430"/>
      <c r="E84" s="229" t="s">
        <v>194</v>
      </c>
      <c r="F84" s="226"/>
      <c r="G84" s="251"/>
      <c r="H84" s="251"/>
      <c r="I84" s="251"/>
    </row>
    <row r="85" spans="1:9" ht="19.95" customHeight="1">
      <c r="A85" s="251"/>
      <c r="B85" s="254" t="s">
        <v>555</v>
      </c>
      <c r="C85" s="453" t="s">
        <v>556</v>
      </c>
      <c r="D85" s="453"/>
      <c r="E85" s="229" t="s">
        <v>194</v>
      </c>
      <c r="F85" s="226"/>
      <c r="G85" s="251"/>
      <c r="H85" s="251"/>
      <c r="I85" s="251"/>
    </row>
    <row r="86" spans="1:9" ht="34.950000000000003" customHeight="1">
      <c r="A86" s="251"/>
      <c r="B86" s="254" t="s">
        <v>557</v>
      </c>
      <c r="C86" s="468" t="s">
        <v>558</v>
      </c>
      <c r="D86" s="430"/>
      <c r="E86" s="229" t="s">
        <v>194</v>
      </c>
      <c r="F86" s="226"/>
      <c r="G86" s="251"/>
      <c r="H86" s="251"/>
      <c r="I86" s="251"/>
    </row>
    <row r="87" spans="1:9" ht="40.950000000000003" customHeight="1">
      <c r="A87" s="251"/>
      <c r="B87" s="254" t="s">
        <v>559</v>
      </c>
      <c r="C87" s="453" t="s">
        <v>560</v>
      </c>
      <c r="D87" s="453"/>
      <c r="E87" s="229" t="s">
        <v>195</v>
      </c>
      <c r="F87" s="293"/>
      <c r="G87" s="251"/>
      <c r="H87" s="251"/>
      <c r="I87" s="251"/>
    </row>
    <row r="88" spans="1:9" ht="37.200000000000003" customHeight="1">
      <c r="A88" s="251"/>
      <c r="B88" s="254" t="s">
        <v>561</v>
      </c>
      <c r="C88" s="471" t="s">
        <v>562</v>
      </c>
      <c r="D88" s="471"/>
      <c r="E88" s="282" t="s">
        <v>195</v>
      </c>
      <c r="F88" s="282"/>
      <c r="G88" s="251"/>
      <c r="H88" s="251"/>
      <c r="I88" s="251"/>
    </row>
    <row r="89" spans="1:9" ht="56.7" customHeight="1">
      <c r="A89" s="251"/>
      <c r="B89" s="254" t="s">
        <v>563</v>
      </c>
      <c r="C89" s="469" t="s">
        <v>564</v>
      </c>
      <c r="D89" s="470"/>
      <c r="E89" s="282" t="s">
        <v>195</v>
      </c>
      <c r="F89" s="282"/>
      <c r="G89" s="251"/>
      <c r="H89" s="251"/>
      <c r="I89" s="251"/>
    </row>
    <row r="90" spans="1:9" ht="69.599999999999994" customHeight="1">
      <c r="A90" s="251"/>
      <c r="B90" s="254" t="s">
        <v>565</v>
      </c>
      <c r="C90" s="453" t="s">
        <v>566</v>
      </c>
      <c r="D90" s="453"/>
      <c r="E90" s="229" t="s">
        <v>195</v>
      </c>
      <c r="F90" s="226"/>
      <c r="G90" s="251"/>
      <c r="H90" s="251"/>
      <c r="I90" s="251"/>
    </row>
    <row r="91" spans="1:9" ht="18.75" customHeight="1">
      <c r="A91" s="250"/>
      <c r="B91" s="255" t="s">
        <v>567</v>
      </c>
      <c r="C91" s="256"/>
      <c r="D91" s="256"/>
      <c r="E91" s="257"/>
      <c r="F91" s="258"/>
      <c r="G91" s="2"/>
      <c r="H91" s="2"/>
      <c r="I91" s="2"/>
    </row>
    <row r="92" spans="1:9" ht="60" customHeight="1">
      <c r="A92" s="250"/>
      <c r="B92" s="423"/>
      <c r="C92" s="424"/>
      <c r="D92" s="424"/>
      <c r="E92" s="424"/>
      <c r="F92" s="425"/>
      <c r="G92" s="2"/>
      <c r="H92" s="2"/>
      <c r="I92" s="2"/>
    </row>
    <row r="93" spans="1:9" ht="15.6">
      <c r="A93" s="2"/>
      <c r="B93" s="2"/>
      <c r="C93" s="236"/>
      <c r="D93" s="233"/>
      <c r="E93" s="2"/>
      <c r="F93" s="233"/>
      <c r="G93" s="2"/>
      <c r="H93" s="2"/>
      <c r="I93" s="2"/>
    </row>
    <row r="94" spans="1:9" ht="26.25" customHeight="1">
      <c r="A94" s="2"/>
      <c r="B94" s="433" t="s">
        <v>568</v>
      </c>
      <c r="C94" s="433"/>
      <c r="D94" s="433"/>
      <c r="E94" s="433"/>
      <c r="F94" s="433"/>
      <c r="G94" s="242"/>
      <c r="H94" s="242"/>
      <c r="I94" s="242"/>
    </row>
    <row r="95" spans="1:9" ht="15.6">
      <c r="A95" s="2"/>
      <c r="B95" s="236"/>
      <c r="C95" s="236"/>
      <c r="D95" s="233"/>
      <c r="E95" s="2"/>
      <c r="F95" s="233"/>
      <c r="G95" s="2"/>
      <c r="H95" s="2"/>
      <c r="I95" s="2"/>
    </row>
    <row r="96" spans="1:9" ht="26.25" customHeight="1">
      <c r="A96" s="244"/>
      <c r="B96" s="245" t="s">
        <v>64</v>
      </c>
      <c r="C96" s="434" t="s">
        <v>373</v>
      </c>
      <c r="D96" s="435"/>
      <c r="E96" s="246" t="s">
        <v>292</v>
      </c>
      <c r="F96" s="247" t="s">
        <v>451</v>
      </c>
      <c r="G96" s="244"/>
      <c r="H96" s="244"/>
      <c r="I96" s="244"/>
    </row>
    <row r="97" spans="1:9" ht="56.7" customHeight="1">
      <c r="A97" s="251"/>
      <c r="B97" s="262" t="s">
        <v>569</v>
      </c>
      <c r="C97" s="463" t="s">
        <v>570</v>
      </c>
      <c r="D97" s="464"/>
      <c r="E97" s="229" t="s">
        <v>194</v>
      </c>
      <c r="F97" s="293"/>
      <c r="G97" s="251"/>
      <c r="H97" s="251"/>
      <c r="I97" s="251"/>
    </row>
    <row r="98" spans="1:9" ht="40.950000000000003" customHeight="1">
      <c r="A98" s="251"/>
      <c r="B98" s="254" t="s">
        <v>571</v>
      </c>
      <c r="C98" s="429" t="s">
        <v>572</v>
      </c>
      <c r="D98" s="430"/>
      <c r="E98" s="229" t="s">
        <v>194</v>
      </c>
      <c r="F98" s="299" t="s">
        <v>573</v>
      </c>
      <c r="G98" s="251"/>
      <c r="H98" s="251"/>
      <c r="I98" s="251"/>
    </row>
    <row r="99" spans="1:9" ht="18.75" customHeight="1">
      <c r="A99" s="250"/>
      <c r="B99" s="255" t="s">
        <v>574</v>
      </c>
      <c r="C99" s="256"/>
      <c r="D99" s="256"/>
      <c r="E99" s="257"/>
      <c r="F99" s="258"/>
      <c r="G99" s="2"/>
      <c r="H99" s="2"/>
      <c r="I99" s="2"/>
    </row>
    <row r="100" spans="1:9" ht="60" customHeight="1">
      <c r="A100" s="250"/>
      <c r="B100" s="423"/>
      <c r="C100" s="424"/>
      <c r="D100" s="424"/>
      <c r="E100" s="424"/>
      <c r="F100" s="425"/>
      <c r="G100" s="2"/>
      <c r="H100" s="2"/>
      <c r="I100" s="2"/>
    </row>
    <row r="101" spans="1:9" ht="15.6">
      <c r="A101" s="2"/>
      <c r="B101" s="236"/>
      <c r="C101" s="236"/>
      <c r="D101" s="233"/>
      <c r="E101" s="2"/>
      <c r="F101" s="233"/>
      <c r="G101" s="2"/>
      <c r="H101" s="2"/>
      <c r="I101" s="2"/>
    </row>
  </sheetData>
  <sheetProtection algorithmName="SHA-512" hashValue="ICSykov4RJ1Zdv7MsxO4lteWKQYK6X7J5zvttQgKxbzxJ754k1U2tFS/1fW/Twr6uD255A1KD8+wFYK3NIXwNw==" saltValue="lRcf0apM+aeExhdjCcg/HQ==" spinCount="100000" sheet="1" formatCells="0" formatColumns="0" formatRows="0" insertColumns="0" insertRows="0" insertHyperlinks="0"/>
  <mergeCells count="73">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 ref="C37:D37"/>
    <mergeCell ref="B42:F42"/>
    <mergeCell ref="B44:F44"/>
    <mergeCell ref="C46:D46"/>
    <mergeCell ref="C47:D47"/>
    <mergeCell ref="C25:D25"/>
    <mergeCell ref="C27:D27"/>
    <mergeCell ref="C29:D29"/>
    <mergeCell ref="B33:F33"/>
    <mergeCell ref="C36:D36"/>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B7:D7"/>
    <mergeCell ref="B8:F8"/>
    <mergeCell ref="B9:D9"/>
    <mergeCell ref="B11:F11"/>
    <mergeCell ref="C13:D13"/>
    <mergeCell ref="C90:D90"/>
    <mergeCell ref="C89:D89"/>
    <mergeCell ref="C82:D82"/>
    <mergeCell ref="C88:D88"/>
    <mergeCell ref="C87:D87"/>
    <mergeCell ref="C85:D85"/>
    <mergeCell ref="C86:D86"/>
    <mergeCell ref="C98:D98"/>
    <mergeCell ref="B100:F100"/>
    <mergeCell ref="B92:F92"/>
    <mergeCell ref="B94:F94"/>
    <mergeCell ref="C96:D96"/>
    <mergeCell ref="C97:D97"/>
    <mergeCell ref="C54:D54"/>
    <mergeCell ref="C84:D84"/>
    <mergeCell ref="B62:F62"/>
    <mergeCell ref="C81:D81"/>
    <mergeCell ref="B75:F75"/>
    <mergeCell ref="B77:F77"/>
    <mergeCell ref="C79:D79"/>
    <mergeCell ref="C73:D73"/>
    <mergeCell ref="C83:D83"/>
    <mergeCell ref="C80:D80"/>
    <mergeCell ref="C55:D55"/>
    <mergeCell ref="C56:D56"/>
    <mergeCell ref="C72:D72"/>
  </mergeCells>
  <dataValidations count="1">
    <dataValidation type="list" allowBlank="1" showInputMessage="1" showErrorMessage="1" sqref="E97:E98 E36:E40 E14:E16 E58 E47:E56 E67:E73 E60 E23:E29 E80:E90" xr:uid="{00000000-0002-0000-0900-000000000000}">
      <formula1>$B$1:$B$2</formula1>
    </dataValidation>
  </dataValidations>
  <pageMargins left="0.25" right="0.25" top="0.35" bottom="0.54" header="0.3" footer="0.3"/>
  <pageSetup paperSize="9" scale="7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topLeftCell="A7" zoomScaleNormal="100" workbookViewId="0">
      <selection activeCell="B15" sqref="B15:O15"/>
    </sheetView>
  </sheetViews>
  <sheetFormatPr defaultColWidth="11.5546875" defaultRowHeight="14.4"/>
  <cols>
    <col min="1" max="1" width="1.6640625" customWidth="1"/>
    <col min="3" max="4" width="8.6640625" customWidth="1"/>
    <col min="5" max="5" width="10.6640625" customWidth="1"/>
    <col min="6" max="11" width="9" customWidth="1"/>
    <col min="12" max="12" width="8.6640625" customWidth="1"/>
  </cols>
  <sheetData>
    <row r="1" spans="2:20" ht="21.75" customHeight="1">
      <c r="F1" s="10" t="s">
        <v>18</v>
      </c>
    </row>
    <row r="2" spans="2:20" ht="39" customHeight="1">
      <c r="F2" s="328" t="s">
        <v>19</v>
      </c>
      <c r="G2" s="329"/>
      <c r="H2" s="329"/>
      <c r="I2" s="329"/>
      <c r="J2" s="329"/>
      <c r="K2" s="329"/>
      <c r="L2" s="329"/>
      <c r="M2" s="329"/>
      <c r="N2" s="329"/>
      <c r="O2" s="329"/>
    </row>
    <row r="3" spans="2:20" ht="26.25" customHeight="1"/>
    <row r="4" spans="2:20" ht="21" customHeight="1">
      <c r="B4" s="7" t="s">
        <v>20</v>
      </c>
      <c r="C4" s="8"/>
      <c r="D4" s="8"/>
      <c r="E4" s="8"/>
      <c r="F4" s="8"/>
      <c r="G4" s="8"/>
      <c r="H4" s="8"/>
      <c r="I4" s="8"/>
      <c r="J4" s="8"/>
      <c r="K4" s="8"/>
      <c r="L4" s="8"/>
      <c r="M4" s="8"/>
      <c r="N4" s="8"/>
      <c r="O4" s="8"/>
    </row>
    <row r="5" spans="2:20" ht="15.6" customHeight="1">
      <c r="B5" s="9"/>
    </row>
    <row r="6" spans="2:20" ht="18" customHeight="1">
      <c r="B6" s="330" t="s">
        <v>21</v>
      </c>
      <c r="C6" s="330"/>
      <c r="D6" s="330"/>
      <c r="E6" s="330"/>
      <c r="F6" s="330"/>
      <c r="R6" s="13"/>
    </row>
    <row r="7" spans="2:20" ht="120.6" customHeight="1">
      <c r="B7" s="331" t="s">
        <v>22</v>
      </c>
      <c r="C7" s="332"/>
      <c r="D7" s="332"/>
      <c r="E7" s="332"/>
      <c r="F7" s="332"/>
      <c r="G7" s="332"/>
      <c r="H7" s="332"/>
      <c r="I7" s="332"/>
      <c r="J7" s="332"/>
      <c r="K7" s="332"/>
      <c r="L7" s="332"/>
      <c r="M7" s="332"/>
      <c r="N7" s="332"/>
      <c r="O7" s="333"/>
      <c r="T7" s="11"/>
    </row>
    <row r="9" spans="2:20" ht="18" customHeight="1">
      <c r="B9" s="330" t="s">
        <v>23</v>
      </c>
      <c r="C9" s="330"/>
      <c r="D9" s="330"/>
      <c r="E9" s="330"/>
      <c r="F9" s="330"/>
      <c r="R9" s="13"/>
    </row>
    <row r="10" spans="2:20" ht="124.2" customHeight="1">
      <c r="B10" s="331" t="s">
        <v>24</v>
      </c>
      <c r="C10" s="335"/>
      <c r="D10" s="335"/>
      <c r="E10" s="335"/>
      <c r="F10" s="335"/>
      <c r="G10" s="335"/>
      <c r="H10" s="335"/>
      <c r="I10" s="335"/>
      <c r="J10" s="335"/>
      <c r="K10" s="335"/>
      <c r="L10" s="335"/>
      <c r="M10" s="335"/>
      <c r="N10" s="335"/>
      <c r="O10" s="336"/>
    </row>
    <row r="12" spans="2:20" ht="18" customHeight="1">
      <c r="B12" s="330" t="s">
        <v>25</v>
      </c>
      <c r="C12" s="330"/>
      <c r="D12" s="330"/>
      <c r="E12" s="330"/>
      <c r="F12" s="330"/>
      <c r="R12" s="13"/>
    </row>
    <row r="13" spans="2:20" ht="120.6" customHeight="1">
      <c r="B13" s="334" t="s">
        <v>26</v>
      </c>
      <c r="C13" s="332"/>
      <c r="D13" s="332"/>
      <c r="E13" s="332"/>
      <c r="F13" s="332"/>
      <c r="G13" s="332"/>
      <c r="H13" s="332"/>
      <c r="I13" s="332"/>
      <c r="J13" s="332"/>
      <c r="K13" s="332"/>
      <c r="L13" s="332"/>
      <c r="M13" s="332"/>
      <c r="N13" s="332"/>
      <c r="O13" s="333"/>
    </row>
    <row r="14" spans="2:20" ht="201" customHeight="1">
      <c r="B14" s="337" t="s">
        <v>27</v>
      </c>
      <c r="C14" s="338"/>
      <c r="D14" s="338"/>
      <c r="E14" s="338"/>
      <c r="F14" s="338"/>
      <c r="G14" s="338"/>
      <c r="H14" s="338"/>
      <c r="I14" s="338"/>
      <c r="J14" s="338"/>
      <c r="K14" s="338"/>
      <c r="L14" s="338"/>
      <c r="M14" s="338"/>
      <c r="N14" s="338"/>
      <c r="O14" s="339"/>
    </row>
    <row r="15" spans="2:20" ht="138" customHeight="1">
      <c r="B15" s="340" t="s">
        <v>28</v>
      </c>
      <c r="C15" s="341"/>
      <c r="D15" s="341"/>
      <c r="E15" s="341"/>
      <c r="F15" s="341"/>
      <c r="G15" s="341"/>
      <c r="H15" s="341"/>
      <c r="I15" s="341"/>
      <c r="J15" s="341"/>
      <c r="K15" s="341"/>
      <c r="L15" s="341"/>
      <c r="M15" s="341"/>
      <c r="N15" s="341"/>
      <c r="O15" s="342"/>
    </row>
    <row r="17" spans="2:15" ht="15.6" customHeight="1">
      <c r="B17" s="330" t="s">
        <v>29</v>
      </c>
      <c r="C17" s="330"/>
      <c r="D17" s="330"/>
      <c r="E17" s="330"/>
      <c r="F17" s="330"/>
      <c r="G17" s="12"/>
      <c r="H17" s="12"/>
      <c r="I17" s="12"/>
      <c r="J17" s="12"/>
      <c r="K17" s="12"/>
      <c r="L17" s="12"/>
      <c r="M17" s="12"/>
      <c r="N17" s="12"/>
      <c r="O17" s="12"/>
    </row>
    <row r="18" spans="2:15" ht="90" customHeight="1">
      <c r="B18" s="331" t="s">
        <v>30</v>
      </c>
      <c r="C18" s="332"/>
      <c r="D18" s="332"/>
      <c r="E18" s="332"/>
      <c r="F18" s="332"/>
      <c r="G18" s="332"/>
      <c r="H18" s="332"/>
      <c r="I18" s="332"/>
      <c r="J18" s="332"/>
      <c r="K18" s="332"/>
      <c r="L18" s="332"/>
      <c r="M18" s="332"/>
      <c r="N18" s="332"/>
      <c r="O18" s="333"/>
    </row>
    <row r="42" spans="16:18" ht="15.6" customHeight="1">
      <c r="P42" s="13"/>
      <c r="Q42" s="13"/>
      <c r="R42" s="13"/>
    </row>
    <row r="55" spans="16:18" ht="15.6" customHeight="1">
      <c r="P55" s="13"/>
      <c r="Q55" s="13"/>
      <c r="R55" s="13"/>
    </row>
  </sheetData>
  <mergeCells count="11">
    <mergeCell ref="B18:O18"/>
    <mergeCell ref="B7:O7"/>
    <mergeCell ref="B13:O13"/>
    <mergeCell ref="B10:O10"/>
    <mergeCell ref="B14:O14"/>
    <mergeCell ref="B15:O15"/>
    <mergeCell ref="F2:O2"/>
    <mergeCell ref="B6:F6"/>
    <mergeCell ref="B9:F9"/>
    <mergeCell ref="B12:F12"/>
    <mergeCell ref="B17:F17"/>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topLeftCell="A4" zoomScaleNormal="100" workbookViewId="0">
      <selection activeCell="B7" sqref="B7:O7"/>
    </sheetView>
  </sheetViews>
  <sheetFormatPr defaultColWidth="11.5546875" defaultRowHeight="14.4"/>
  <cols>
    <col min="1" max="1" width="1.6640625" customWidth="1"/>
    <col min="2" max="3" width="11.33203125" customWidth="1"/>
    <col min="4" max="5" width="8.6640625" customWidth="1"/>
    <col min="6" max="11" width="9" customWidth="1"/>
    <col min="12" max="12" width="8.6640625" customWidth="1"/>
  </cols>
  <sheetData>
    <row r="1" spans="2:18" ht="19.5" customHeight="1">
      <c r="F1" s="17" t="s">
        <v>18</v>
      </c>
      <c r="G1" s="18"/>
      <c r="H1" s="18"/>
      <c r="I1" s="18"/>
      <c r="J1" s="18"/>
      <c r="K1" s="18"/>
      <c r="L1" s="18"/>
      <c r="M1" s="18"/>
      <c r="N1" s="18"/>
      <c r="O1" s="18"/>
    </row>
    <row r="2" spans="2:18" ht="44.25" customHeight="1">
      <c r="F2" s="345" t="s">
        <v>19</v>
      </c>
      <c r="G2" s="345"/>
      <c r="H2" s="345"/>
      <c r="I2" s="345"/>
      <c r="J2" s="345"/>
      <c r="K2" s="345"/>
      <c r="L2" s="345"/>
      <c r="M2" s="345"/>
      <c r="N2" s="345"/>
      <c r="O2" s="345"/>
    </row>
    <row r="3" spans="2:18" ht="26.25" customHeight="1"/>
    <row r="4" spans="2:18" ht="21" customHeight="1">
      <c r="B4" s="7" t="s">
        <v>31</v>
      </c>
      <c r="C4" s="8"/>
      <c r="D4" s="8"/>
      <c r="E4" s="8"/>
      <c r="F4" s="8"/>
      <c r="G4" s="8"/>
      <c r="H4" s="8"/>
      <c r="I4" s="8"/>
      <c r="J4" s="8"/>
      <c r="K4" s="8"/>
      <c r="L4" s="8"/>
      <c r="M4" s="8"/>
      <c r="N4" s="8"/>
      <c r="O4" s="8"/>
    </row>
    <row r="5" spans="2:18" ht="15.6" customHeight="1">
      <c r="B5" s="21"/>
    </row>
    <row r="6" spans="2:18" ht="18" customHeight="1">
      <c r="B6" s="330" t="s">
        <v>32</v>
      </c>
      <c r="C6" s="330"/>
      <c r="D6" s="330"/>
      <c r="E6" s="330"/>
      <c r="F6" s="330"/>
      <c r="R6" s="13"/>
    </row>
    <row r="7" spans="2:18" ht="229.5" customHeight="1">
      <c r="B7" s="331" t="s">
        <v>33</v>
      </c>
      <c r="C7" s="332"/>
      <c r="D7" s="332"/>
      <c r="E7" s="332"/>
      <c r="F7" s="332"/>
      <c r="G7" s="332"/>
      <c r="H7" s="332"/>
      <c r="I7" s="332"/>
      <c r="J7" s="332"/>
      <c r="K7" s="332"/>
      <c r="L7" s="332"/>
      <c r="M7" s="332"/>
      <c r="N7" s="332"/>
      <c r="O7" s="333"/>
    </row>
    <row r="8" spans="2:18" ht="17.25" customHeight="1">
      <c r="B8" s="19"/>
      <c r="C8" s="20"/>
      <c r="D8" s="20"/>
      <c r="E8" s="20"/>
      <c r="F8" s="20"/>
      <c r="G8" s="20"/>
      <c r="H8" s="20"/>
      <c r="I8" s="20"/>
      <c r="J8" s="20"/>
      <c r="K8" s="20"/>
      <c r="L8" s="20"/>
      <c r="M8" s="20"/>
      <c r="N8" s="20"/>
      <c r="O8" s="20"/>
    </row>
    <row r="9" spans="2:18" ht="18" customHeight="1">
      <c r="B9" s="330" t="s">
        <v>34</v>
      </c>
      <c r="C9" s="330"/>
      <c r="D9" s="330"/>
      <c r="E9" s="330"/>
      <c r="F9" s="330"/>
      <c r="R9" s="13"/>
    </row>
    <row r="10" spans="2:18" ht="275.7" customHeight="1">
      <c r="B10" s="331" t="s">
        <v>35</v>
      </c>
      <c r="C10" s="332"/>
      <c r="D10" s="332"/>
      <c r="E10" s="332"/>
      <c r="F10" s="332"/>
      <c r="G10" s="332"/>
      <c r="H10" s="332"/>
      <c r="I10" s="332"/>
      <c r="J10" s="332"/>
      <c r="K10" s="332"/>
      <c r="L10" s="332"/>
      <c r="M10" s="332"/>
      <c r="N10" s="332"/>
      <c r="O10" s="333"/>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30" t="s">
        <v>36</v>
      </c>
      <c r="C13" s="330"/>
      <c r="D13" s="330"/>
      <c r="E13" s="330"/>
      <c r="F13" s="330"/>
      <c r="R13" s="13"/>
    </row>
    <row r="14" spans="2:18" ht="47.25" customHeight="1">
      <c r="B14" s="343" t="s">
        <v>37</v>
      </c>
      <c r="C14" s="343"/>
      <c r="D14" s="343"/>
      <c r="E14" s="343"/>
      <c r="F14" s="343"/>
      <c r="G14" s="344" t="s">
        <v>38</v>
      </c>
      <c r="H14" s="344"/>
      <c r="I14" s="344"/>
      <c r="J14" s="344"/>
      <c r="K14" s="344"/>
      <c r="L14" s="344"/>
      <c r="M14" s="344"/>
      <c r="N14" s="344"/>
      <c r="O14" s="344"/>
      <c r="R14" s="13"/>
    </row>
    <row r="15" spans="2:18" ht="141.75" customHeight="1">
      <c r="B15" s="343" t="s">
        <v>39</v>
      </c>
      <c r="C15" s="343"/>
      <c r="D15" s="343"/>
      <c r="E15" s="343"/>
      <c r="F15" s="343"/>
      <c r="G15" s="344" t="s">
        <v>40</v>
      </c>
      <c r="H15" s="344"/>
      <c r="I15" s="344"/>
      <c r="J15" s="344"/>
      <c r="K15" s="344"/>
      <c r="L15" s="344"/>
      <c r="M15" s="344"/>
      <c r="N15" s="344"/>
      <c r="O15" s="344"/>
    </row>
    <row r="16" spans="2:18" ht="98.25" customHeight="1">
      <c r="B16" s="343" t="s">
        <v>41</v>
      </c>
      <c r="C16" s="343"/>
      <c r="D16" s="343"/>
      <c r="E16" s="343"/>
      <c r="F16" s="343"/>
      <c r="G16" s="344" t="s">
        <v>42</v>
      </c>
      <c r="H16" s="344"/>
      <c r="I16" s="344"/>
      <c r="J16" s="344"/>
      <c r="K16" s="344"/>
      <c r="L16" s="344"/>
      <c r="M16" s="344"/>
      <c r="N16" s="344"/>
      <c r="O16" s="344"/>
    </row>
    <row r="17" spans="2:18" ht="111.75" customHeight="1">
      <c r="B17" s="343" t="s">
        <v>43</v>
      </c>
      <c r="C17" s="343"/>
      <c r="D17" s="343"/>
      <c r="E17" s="343"/>
      <c r="F17" s="343"/>
      <c r="G17" s="344" t="s">
        <v>44</v>
      </c>
      <c r="H17" s="344"/>
      <c r="I17" s="344"/>
      <c r="J17" s="344"/>
      <c r="K17" s="344"/>
      <c r="L17" s="344"/>
      <c r="M17" s="344"/>
      <c r="N17" s="344"/>
      <c r="O17" s="344"/>
    </row>
    <row r="18" spans="2:18" ht="96" customHeight="1">
      <c r="B18" s="343" t="s">
        <v>45</v>
      </c>
      <c r="C18" s="343"/>
      <c r="D18" s="343"/>
      <c r="E18" s="343"/>
      <c r="F18" s="343"/>
      <c r="G18" s="344" t="s">
        <v>46</v>
      </c>
      <c r="H18" s="344"/>
      <c r="I18" s="344"/>
      <c r="J18" s="344"/>
      <c r="K18" s="344"/>
      <c r="L18" s="344"/>
      <c r="M18" s="344"/>
      <c r="N18" s="344"/>
      <c r="O18" s="344"/>
    </row>
    <row r="19" spans="2:18" ht="93.75" customHeight="1">
      <c r="B19" s="343" t="s">
        <v>47</v>
      </c>
      <c r="C19" s="343"/>
      <c r="D19" s="343"/>
      <c r="E19" s="343"/>
      <c r="F19" s="343"/>
      <c r="G19" s="344" t="s">
        <v>48</v>
      </c>
      <c r="H19" s="344"/>
      <c r="I19" s="344"/>
      <c r="J19" s="344"/>
      <c r="K19" s="344"/>
      <c r="L19" s="344"/>
      <c r="M19" s="344"/>
      <c r="N19" s="344"/>
      <c r="O19" s="344"/>
    </row>
    <row r="20" spans="2:18" ht="271.2" customHeight="1">
      <c r="B20" s="343" t="s">
        <v>49</v>
      </c>
      <c r="C20" s="343"/>
      <c r="D20" s="343"/>
      <c r="E20" s="343"/>
      <c r="F20" s="343"/>
      <c r="G20" s="344" t="s">
        <v>50</v>
      </c>
      <c r="H20" s="344"/>
      <c r="I20" s="344"/>
      <c r="J20" s="344"/>
      <c r="K20" s="344"/>
      <c r="L20" s="344"/>
      <c r="M20" s="344"/>
      <c r="N20" s="344"/>
      <c r="O20" s="344"/>
    </row>
    <row r="21" spans="2:18" ht="96.75" customHeight="1">
      <c r="B21" s="343" t="s">
        <v>51</v>
      </c>
      <c r="C21" s="343"/>
      <c r="D21" s="343"/>
      <c r="E21" s="343"/>
      <c r="F21" s="343"/>
      <c r="G21" s="344" t="s">
        <v>52</v>
      </c>
      <c r="H21" s="344"/>
      <c r="I21" s="344"/>
      <c r="J21" s="344"/>
      <c r="K21" s="344"/>
      <c r="L21" s="344"/>
      <c r="M21" s="344"/>
      <c r="N21" s="344"/>
      <c r="O21" s="344"/>
    </row>
    <row r="22" spans="2:18" ht="96.75" customHeight="1">
      <c r="B22" s="343" t="s">
        <v>53</v>
      </c>
      <c r="C22" s="343"/>
      <c r="D22" s="343"/>
      <c r="E22" s="343"/>
      <c r="F22" s="343"/>
      <c r="G22" s="344" t="s">
        <v>54</v>
      </c>
      <c r="H22" s="344"/>
      <c r="I22" s="344"/>
      <c r="J22" s="344"/>
      <c r="K22" s="344"/>
      <c r="L22" s="344"/>
      <c r="M22" s="344"/>
      <c r="N22" s="344"/>
      <c r="O22" s="344"/>
    </row>
    <row r="23" spans="2:18" ht="99" customHeight="1">
      <c r="B23" s="343" t="s">
        <v>55</v>
      </c>
      <c r="C23" s="343"/>
      <c r="D23" s="343"/>
      <c r="E23" s="343"/>
      <c r="F23" s="343"/>
      <c r="G23" s="344" t="s">
        <v>56</v>
      </c>
      <c r="H23" s="344"/>
      <c r="I23" s="344"/>
      <c r="J23" s="344"/>
      <c r="K23" s="344"/>
      <c r="L23" s="344"/>
      <c r="M23" s="344"/>
      <c r="N23" s="344"/>
      <c r="O23" s="344"/>
    </row>
    <row r="24" spans="2:18" ht="99" customHeight="1">
      <c r="B24" s="343" t="s">
        <v>57</v>
      </c>
      <c r="C24" s="343"/>
      <c r="D24" s="343"/>
      <c r="E24" s="343"/>
      <c r="F24" s="343"/>
      <c r="G24" s="344" t="s">
        <v>58</v>
      </c>
      <c r="H24" s="344"/>
      <c r="I24" s="344"/>
      <c r="J24" s="344"/>
      <c r="K24" s="344"/>
      <c r="L24" s="344"/>
      <c r="M24" s="344"/>
      <c r="N24" s="344"/>
      <c r="O24" s="344"/>
    </row>
    <row r="25" spans="2:18" ht="88.5" customHeight="1">
      <c r="B25" s="343" t="s">
        <v>59</v>
      </c>
      <c r="C25" s="343"/>
      <c r="D25" s="343"/>
      <c r="E25" s="343"/>
      <c r="F25" s="343"/>
      <c r="G25" s="344" t="s">
        <v>60</v>
      </c>
      <c r="H25" s="344"/>
      <c r="I25" s="344"/>
      <c r="J25" s="344"/>
      <c r="K25" s="344"/>
      <c r="L25" s="344"/>
      <c r="M25" s="344"/>
      <c r="N25" s="344"/>
      <c r="O25" s="344"/>
    </row>
    <row r="26" spans="2:18" ht="140.69999999999999" customHeight="1">
      <c r="B26" s="343" t="s">
        <v>61</v>
      </c>
      <c r="C26" s="343"/>
      <c r="D26" s="343"/>
      <c r="E26" s="343"/>
      <c r="F26" s="343"/>
      <c r="G26" s="344" t="s">
        <v>62</v>
      </c>
      <c r="H26" s="344"/>
      <c r="I26" s="344"/>
      <c r="J26" s="344"/>
      <c r="K26" s="344"/>
      <c r="L26" s="344"/>
      <c r="M26" s="344"/>
      <c r="N26" s="344"/>
      <c r="O26" s="344"/>
    </row>
    <row r="29" spans="2:18" ht="15.6" customHeight="1">
      <c r="P29" s="15"/>
      <c r="Q29" s="15"/>
      <c r="R29" s="15"/>
    </row>
    <row r="53" spans="16:18" ht="15.6" customHeight="1">
      <c r="P53" s="14"/>
      <c r="Q53" s="14"/>
      <c r="R53" s="14"/>
    </row>
    <row r="66" spans="16:18" ht="15.6" customHeight="1">
      <c r="P66" s="14"/>
      <c r="Q66" s="14"/>
      <c r="R66" s="14"/>
    </row>
  </sheetData>
  <mergeCells count="32">
    <mergeCell ref="B7:O7"/>
    <mergeCell ref="B6:F6"/>
    <mergeCell ref="F2:O2"/>
    <mergeCell ref="B22:F22"/>
    <mergeCell ref="B23:F23"/>
    <mergeCell ref="B10:O10"/>
    <mergeCell ref="B9:F9"/>
    <mergeCell ref="B24:F24"/>
    <mergeCell ref="B25:F25"/>
    <mergeCell ref="B13:F13"/>
    <mergeCell ref="B15:F15"/>
    <mergeCell ref="B16:F16"/>
    <mergeCell ref="B17:F17"/>
    <mergeCell ref="B18:F18"/>
    <mergeCell ref="B19:F19"/>
    <mergeCell ref="B20:F20"/>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51" zoomScaleNormal="100" workbookViewId="0">
      <selection activeCell="D57" sqref="D57"/>
    </sheetView>
  </sheetViews>
  <sheetFormatPr defaultColWidth="11.5546875" defaultRowHeight="14.4"/>
  <cols>
    <col min="1" max="1" width="1.6640625" customWidth="1"/>
    <col min="2" max="2" width="5.33203125" customWidth="1"/>
    <col min="3" max="3" width="29" customWidth="1"/>
    <col min="4" max="4" width="100.6640625" customWidth="1"/>
    <col min="5" max="5" width="33.44140625" customWidth="1"/>
  </cols>
  <sheetData>
    <row r="1" spans="2:13" ht="21" customHeight="1">
      <c r="D1" s="17" t="s">
        <v>18</v>
      </c>
      <c r="E1" s="31"/>
    </row>
    <row r="2" spans="2:13" ht="42.75" customHeight="1">
      <c r="D2" s="16" t="s">
        <v>19</v>
      </c>
      <c r="E2" s="32"/>
      <c r="F2" s="6"/>
      <c r="G2" s="6"/>
      <c r="H2" s="6"/>
      <c r="I2" s="6"/>
      <c r="J2" s="6"/>
      <c r="K2" s="6"/>
      <c r="L2" s="6"/>
      <c r="M2" s="6"/>
    </row>
    <row r="3" spans="2:13" ht="26.25" customHeight="1">
      <c r="E3" s="33"/>
    </row>
    <row r="4" spans="2:13" ht="21" customHeight="1">
      <c r="B4" s="7" t="s">
        <v>63</v>
      </c>
      <c r="C4" s="8"/>
      <c r="D4" s="8"/>
      <c r="E4" s="40"/>
    </row>
    <row r="5" spans="2:13" ht="15.6" customHeight="1">
      <c r="B5" s="9"/>
      <c r="E5" s="33"/>
    </row>
    <row r="6" spans="2:13" ht="24" customHeight="1">
      <c r="B6" s="35" t="s">
        <v>64</v>
      </c>
      <c r="C6" s="35" t="s">
        <v>65</v>
      </c>
      <c r="D6" s="35" t="s">
        <v>66</v>
      </c>
      <c r="E6" s="35" t="s">
        <v>67</v>
      </c>
    </row>
    <row r="7" spans="2:13" ht="51.75" customHeight="1">
      <c r="B7" s="36">
        <v>1</v>
      </c>
      <c r="C7" s="39" t="s">
        <v>68</v>
      </c>
      <c r="D7" s="37" t="s">
        <v>69</v>
      </c>
      <c r="E7" s="38" t="s">
        <v>70</v>
      </c>
    </row>
    <row r="8" spans="2:13" ht="51.75" customHeight="1">
      <c r="B8" s="36">
        <v>2</v>
      </c>
      <c r="C8" s="39" t="s">
        <v>71</v>
      </c>
      <c r="D8" s="37" t="s">
        <v>72</v>
      </c>
      <c r="E8" s="38" t="s">
        <v>70</v>
      </c>
    </row>
    <row r="9" spans="2:13" ht="110.25" customHeight="1">
      <c r="B9" s="36">
        <v>3</v>
      </c>
      <c r="C9" s="39" t="s">
        <v>73</v>
      </c>
      <c r="D9" s="37" t="s">
        <v>74</v>
      </c>
      <c r="E9" s="38" t="s">
        <v>70</v>
      </c>
    </row>
    <row r="10" spans="2:13" ht="54" customHeight="1">
      <c r="B10" s="36">
        <v>4</v>
      </c>
      <c r="C10" s="39" t="s">
        <v>75</v>
      </c>
      <c r="D10" s="37" t="s">
        <v>76</v>
      </c>
      <c r="E10" s="38" t="s">
        <v>77</v>
      </c>
    </row>
    <row r="11" spans="2:13" ht="51" customHeight="1">
      <c r="B11" s="36">
        <v>5</v>
      </c>
      <c r="C11" s="39" t="s">
        <v>78</v>
      </c>
      <c r="D11" s="37" t="s">
        <v>79</v>
      </c>
      <c r="E11" s="38" t="s">
        <v>77</v>
      </c>
    </row>
    <row r="12" spans="2:13" ht="50.25" customHeight="1">
      <c r="B12" s="36">
        <v>6</v>
      </c>
      <c r="C12" s="39" t="s">
        <v>80</v>
      </c>
      <c r="D12" s="37" t="s">
        <v>81</v>
      </c>
      <c r="E12" s="38" t="s">
        <v>77</v>
      </c>
    </row>
    <row r="13" spans="2:13" ht="50.25" customHeight="1">
      <c r="B13" s="36">
        <v>7</v>
      </c>
      <c r="C13" s="39" t="s">
        <v>82</v>
      </c>
      <c r="D13" s="37" t="s">
        <v>83</v>
      </c>
      <c r="E13" s="38" t="s">
        <v>84</v>
      </c>
    </row>
    <row r="14" spans="2:13" ht="50.25" customHeight="1">
      <c r="B14" s="36">
        <v>8</v>
      </c>
      <c r="C14" s="39" t="s">
        <v>85</v>
      </c>
      <c r="D14" s="37" t="s">
        <v>86</v>
      </c>
      <c r="E14" s="38" t="s">
        <v>87</v>
      </c>
    </row>
    <row r="15" spans="2:13" ht="66" customHeight="1">
      <c r="B15" s="36">
        <v>9</v>
      </c>
      <c r="C15" s="39" t="s">
        <v>88</v>
      </c>
      <c r="D15" s="37" t="s">
        <v>89</v>
      </c>
      <c r="E15" s="38" t="s">
        <v>70</v>
      </c>
    </row>
    <row r="16" spans="2:13" ht="171.6" customHeight="1">
      <c r="B16" s="36">
        <v>10</v>
      </c>
      <c r="C16" s="39" t="s">
        <v>90</v>
      </c>
      <c r="D16" s="37" t="s">
        <v>91</v>
      </c>
      <c r="E16" s="38" t="s">
        <v>92</v>
      </c>
    </row>
    <row r="17" spans="2:11" ht="43.2" customHeight="1">
      <c r="B17" s="36">
        <v>11</v>
      </c>
      <c r="C17" s="39" t="s">
        <v>93</v>
      </c>
      <c r="D17" s="37" t="s">
        <v>94</v>
      </c>
      <c r="E17" s="38" t="s">
        <v>77</v>
      </c>
      <c r="I17" s="22"/>
      <c r="J17" s="22"/>
      <c r="K17" s="22"/>
    </row>
    <row r="18" spans="2:11" ht="66" customHeight="1">
      <c r="B18" s="36">
        <v>12</v>
      </c>
      <c r="C18" s="39" t="s">
        <v>95</v>
      </c>
      <c r="D18" s="37" t="s">
        <v>96</v>
      </c>
      <c r="E18" s="38" t="s">
        <v>70</v>
      </c>
    </row>
    <row r="19" spans="2:11" ht="66" customHeight="1">
      <c r="B19" s="36">
        <v>13</v>
      </c>
      <c r="C19" s="39" t="s">
        <v>97</v>
      </c>
      <c r="D19" s="37" t="s">
        <v>98</v>
      </c>
      <c r="E19" s="38" t="s">
        <v>70</v>
      </c>
    </row>
    <row r="20" spans="2:11" ht="57.6" customHeight="1">
      <c r="B20" s="36">
        <v>14</v>
      </c>
      <c r="C20" s="39" t="s">
        <v>99</v>
      </c>
      <c r="D20" s="37" t="s">
        <v>100</v>
      </c>
      <c r="E20" s="38" t="s">
        <v>101</v>
      </c>
    </row>
    <row r="21" spans="2:11" ht="201.6" customHeight="1">
      <c r="B21" s="36">
        <v>15</v>
      </c>
      <c r="C21" s="39" t="s">
        <v>102</v>
      </c>
      <c r="D21" s="37" t="s">
        <v>103</v>
      </c>
      <c r="E21" s="38" t="s">
        <v>104</v>
      </c>
    </row>
    <row r="22" spans="2:11" ht="43.2" customHeight="1">
      <c r="B22" s="36">
        <v>16</v>
      </c>
      <c r="C22" s="39" t="s">
        <v>105</v>
      </c>
      <c r="D22" s="37" t="s">
        <v>106</v>
      </c>
      <c r="E22" s="38" t="s">
        <v>70</v>
      </c>
    </row>
    <row r="23" spans="2:11" ht="43.2" customHeight="1">
      <c r="B23" s="36">
        <v>17</v>
      </c>
      <c r="C23" s="39" t="s">
        <v>107</v>
      </c>
      <c r="D23" s="37" t="s">
        <v>108</v>
      </c>
      <c r="E23" s="38" t="s">
        <v>77</v>
      </c>
    </row>
    <row r="24" spans="2:11" ht="72" customHeight="1">
      <c r="B24" s="36">
        <v>18</v>
      </c>
      <c r="C24" s="39" t="s">
        <v>109</v>
      </c>
      <c r="D24" s="37" t="s">
        <v>110</v>
      </c>
      <c r="E24" s="38" t="s">
        <v>70</v>
      </c>
    </row>
    <row r="25" spans="2:11" ht="43.2" customHeight="1">
      <c r="B25" s="36">
        <v>19</v>
      </c>
      <c r="C25" s="39" t="s">
        <v>111</v>
      </c>
      <c r="D25" s="37" t="s">
        <v>112</v>
      </c>
      <c r="E25" s="38" t="s">
        <v>113</v>
      </c>
    </row>
    <row r="26" spans="2:11" ht="57.6" customHeight="1">
      <c r="B26" s="36">
        <v>20</v>
      </c>
      <c r="C26" s="39" t="s">
        <v>114</v>
      </c>
      <c r="D26" s="37" t="s">
        <v>115</v>
      </c>
      <c r="E26" s="38" t="s">
        <v>116</v>
      </c>
    </row>
    <row r="27" spans="2:11" ht="57.6" customHeight="1">
      <c r="B27" s="36">
        <v>21</v>
      </c>
      <c r="C27" s="39" t="s">
        <v>117</v>
      </c>
      <c r="D27" s="37" t="s">
        <v>118</v>
      </c>
      <c r="E27" s="38" t="s">
        <v>116</v>
      </c>
    </row>
    <row r="28" spans="2:11" ht="72" customHeight="1">
      <c r="B28" s="36">
        <v>22</v>
      </c>
      <c r="C28" s="39" t="s">
        <v>119</v>
      </c>
      <c r="D28" s="37" t="s">
        <v>120</v>
      </c>
      <c r="E28" s="38" t="s">
        <v>121</v>
      </c>
    </row>
    <row r="29" spans="2:11" ht="43.2" customHeight="1">
      <c r="B29" s="36">
        <v>23</v>
      </c>
      <c r="C29" s="39" t="s">
        <v>122</v>
      </c>
      <c r="D29" s="37" t="s">
        <v>123</v>
      </c>
      <c r="E29" s="38" t="s">
        <v>77</v>
      </c>
    </row>
    <row r="30" spans="2:11" ht="201.6" customHeight="1">
      <c r="B30" s="36">
        <v>24</v>
      </c>
      <c r="C30" s="39" t="s">
        <v>124</v>
      </c>
      <c r="D30" s="37" t="s">
        <v>125</v>
      </c>
      <c r="E30" s="38" t="s">
        <v>126</v>
      </c>
    </row>
    <row r="31" spans="2:11" ht="43.2" customHeight="1">
      <c r="B31" s="36">
        <v>25</v>
      </c>
      <c r="C31" s="39" t="s">
        <v>127</v>
      </c>
      <c r="D31" s="37" t="s">
        <v>128</v>
      </c>
      <c r="E31" s="38" t="s">
        <v>77</v>
      </c>
    </row>
    <row r="32" spans="2:11" ht="223.2" customHeight="1">
      <c r="B32" s="36">
        <v>26</v>
      </c>
      <c r="C32" s="39" t="s">
        <v>129</v>
      </c>
      <c r="D32" s="37" t="s">
        <v>130</v>
      </c>
      <c r="E32" s="38" t="s">
        <v>131</v>
      </c>
    </row>
    <row r="33" spans="2:11" ht="51" customHeight="1">
      <c r="B33" s="36">
        <v>27</v>
      </c>
      <c r="C33" s="39" t="s">
        <v>132</v>
      </c>
      <c r="D33" s="37" t="s">
        <v>133</v>
      </c>
      <c r="E33" s="38" t="s">
        <v>77</v>
      </c>
    </row>
    <row r="34" spans="2:11" ht="51.75" customHeight="1">
      <c r="B34" s="36">
        <v>28</v>
      </c>
      <c r="C34" s="39" t="s">
        <v>134</v>
      </c>
      <c r="D34" s="37" t="s">
        <v>135</v>
      </c>
      <c r="E34" s="38" t="s">
        <v>136</v>
      </c>
    </row>
    <row r="35" spans="2:11" ht="65.7" customHeight="1">
      <c r="B35" s="36">
        <v>29</v>
      </c>
      <c r="C35" s="39" t="s">
        <v>137</v>
      </c>
      <c r="D35" s="37" t="s">
        <v>138</v>
      </c>
      <c r="E35" s="38" t="s">
        <v>70</v>
      </c>
    </row>
    <row r="36" spans="2:11" ht="68.25" customHeight="1">
      <c r="B36" s="36">
        <v>30</v>
      </c>
      <c r="C36" s="39" t="s">
        <v>139</v>
      </c>
      <c r="D36" s="37" t="s">
        <v>140</v>
      </c>
      <c r="E36" s="38" t="s">
        <v>141</v>
      </c>
    </row>
    <row r="37" spans="2:11" ht="86.7" customHeight="1">
      <c r="B37" s="36">
        <v>31</v>
      </c>
      <c r="C37" s="39" t="s">
        <v>142</v>
      </c>
      <c r="D37" s="37" t="s">
        <v>143</v>
      </c>
      <c r="E37" s="38" t="s">
        <v>70</v>
      </c>
    </row>
    <row r="38" spans="2:11" ht="158.69999999999999" customHeight="1">
      <c r="B38" s="36">
        <v>32</v>
      </c>
      <c r="C38" s="39" t="s">
        <v>144</v>
      </c>
      <c r="D38" s="37" t="s">
        <v>145</v>
      </c>
      <c r="E38" s="38" t="s">
        <v>92</v>
      </c>
    </row>
    <row r="39" spans="2:11" ht="57.6" customHeight="1">
      <c r="B39" s="36">
        <v>33</v>
      </c>
      <c r="C39" s="39" t="s">
        <v>146</v>
      </c>
      <c r="D39" s="37" t="s">
        <v>147</v>
      </c>
      <c r="E39" s="38" t="s">
        <v>148</v>
      </c>
    </row>
    <row r="40" spans="2:11" ht="144" customHeight="1">
      <c r="B40" s="28">
        <v>34</v>
      </c>
      <c r="C40" s="39" t="s">
        <v>149</v>
      </c>
      <c r="D40" s="29" t="s">
        <v>150</v>
      </c>
      <c r="E40" s="30" t="s">
        <v>151</v>
      </c>
    </row>
    <row r="41" spans="2:11" ht="43.2" customHeight="1">
      <c r="B41" s="36">
        <v>35</v>
      </c>
      <c r="C41" s="39" t="s">
        <v>152</v>
      </c>
      <c r="D41" s="37" t="s">
        <v>153</v>
      </c>
      <c r="E41" s="38" t="s">
        <v>70</v>
      </c>
      <c r="I41" s="22"/>
      <c r="J41" s="22"/>
      <c r="K41" s="22"/>
    </row>
    <row r="42" spans="2:11" ht="72" customHeight="1">
      <c r="B42" s="36">
        <v>36</v>
      </c>
      <c r="C42" s="39" t="s">
        <v>154</v>
      </c>
      <c r="D42" s="37" t="s">
        <v>155</v>
      </c>
      <c r="E42" s="38" t="s">
        <v>156</v>
      </c>
      <c r="I42" s="22"/>
      <c r="J42" s="22"/>
      <c r="K42" s="22"/>
    </row>
    <row r="43" spans="2:11" ht="54" customHeight="1">
      <c r="B43" s="36">
        <v>37</v>
      </c>
      <c r="C43" s="39" t="s">
        <v>157</v>
      </c>
      <c r="D43" s="37" t="s">
        <v>158</v>
      </c>
      <c r="E43" s="38" t="s">
        <v>70</v>
      </c>
    </row>
    <row r="44" spans="2:11" ht="48" customHeight="1">
      <c r="B44" s="36">
        <v>38</v>
      </c>
      <c r="C44" s="39" t="s">
        <v>159</v>
      </c>
      <c r="D44" s="37" t="s">
        <v>160</v>
      </c>
      <c r="E44" s="38" t="s">
        <v>161</v>
      </c>
    </row>
    <row r="45" spans="2:11" ht="48.75" customHeight="1">
      <c r="B45" s="36">
        <v>39</v>
      </c>
      <c r="C45" s="39" t="s">
        <v>162</v>
      </c>
      <c r="D45" s="37" t="s">
        <v>163</v>
      </c>
      <c r="E45" s="38" t="s">
        <v>77</v>
      </c>
    </row>
    <row r="46" spans="2:11" ht="43.2" customHeight="1">
      <c r="B46" s="36">
        <v>40</v>
      </c>
      <c r="C46" s="39" t="s">
        <v>164</v>
      </c>
      <c r="D46" s="37" t="s">
        <v>165</v>
      </c>
      <c r="E46" s="38" t="s">
        <v>70</v>
      </c>
    </row>
    <row r="47" spans="2:11" ht="48" customHeight="1">
      <c r="B47" s="36">
        <v>41</v>
      </c>
      <c r="C47" s="39" t="s">
        <v>166</v>
      </c>
      <c r="D47" s="37" t="s">
        <v>167</v>
      </c>
      <c r="E47" s="38" t="s">
        <v>168</v>
      </c>
    </row>
    <row r="48" spans="2:11" ht="63.75" customHeight="1">
      <c r="B48" s="36">
        <v>42</v>
      </c>
      <c r="C48" s="39" t="s">
        <v>169</v>
      </c>
      <c r="D48" s="37" t="s">
        <v>170</v>
      </c>
      <c r="E48" s="38" t="s">
        <v>171</v>
      </c>
    </row>
    <row r="49" spans="2:11" ht="144" customHeight="1">
      <c r="B49" s="36">
        <v>43</v>
      </c>
      <c r="C49" s="39" t="s">
        <v>172</v>
      </c>
      <c r="D49" s="37" t="s">
        <v>173</v>
      </c>
      <c r="E49" s="38" t="s">
        <v>174</v>
      </c>
    </row>
    <row r="50" spans="2:11" ht="51" customHeight="1">
      <c r="B50" s="36">
        <v>44</v>
      </c>
      <c r="C50" s="39" t="s">
        <v>175</v>
      </c>
      <c r="D50" s="37" t="s">
        <v>176</v>
      </c>
      <c r="E50" s="38" t="s">
        <v>177</v>
      </c>
    </row>
    <row r="51" spans="2:11" ht="50.25" customHeight="1">
      <c r="B51" s="36">
        <v>45</v>
      </c>
      <c r="C51" s="39" t="s">
        <v>178</v>
      </c>
      <c r="D51" s="37" t="s">
        <v>179</v>
      </c>
      <c r="E51" s="38" t="s">
        <v>161</v>
      </c>
      <c r="I51" s="22"/>
      <c r="J51" s="22"/>
      <c r="K51" s="22"/>
    </row>
    <row r="52" spans="2:11" ht="50.25" customHeight="1">
      <c r="B52" s="36">
        <v>46</v>
      </c>
      <c r="C52" s="39" t="s">
        <v>180</v>
      </c>
      <c r="D52" s="37" t="s">
        <v>181</v>
      </c>
      <c r="E52" s="38" t="s">
        <v>70</v>
      </c>
    </row>
    <row r="53" spans="2:11" ht="124.2" customHeight="1">
      <c r="B53" s="36">
        <v>47</v>
      </c>
      <c r="C53" s="39" t="s">
        <v>182</v>
      </c>
      <c r="D53" s="37" t="s">
        <v>183</v>
      </c>
      <c r="E53" s="38" t="s">
        <v>184</v>
      </c>
    </row>
    <row r="54" spans="2:11" ht="51.75" customHeight="1">
      <c r="B54" s="36">
        <v>48</v>
      </c>
      <c r="C54" s="39" t="s">
        <v>185</v>
      </c>
      <c r="D54" s="37" t="s">
        <v>186</v>
      </c>
      <c r="E54" s="38" t="s">
        <v>70</v>
      </c>
    </row>
    <row r="55" spans="2:11" ht="49.5" customHeight="1">
      <c r="B55" s="36">
        <v>49</v>
      </c>
      <c r="C55" s="39" t="s">
        <v>187</v>
      </c>
      <c r="D55" s="37" t="s">
        <v>188</v>
      </c>
      <c r="E55" s="38"/>
    </row>
    <row r="56" spans="2:11" ht="63.75" customHeight="1">
      <c r="B56" s="36">
        <v>50</v>
      </c>
      <c r="C56" s="23" t="s">
        <v>189</v>
      </c>
      <c r="D56" s="24" t="s">
        <v>190</v>
      </c>
      <c r="E56" s="25" t="s">
        <v>77</v>
      </c>
    </row>
    <row r="57" spans="2:11" ht="187.2" customHeight="1">
      <c r="B57" s="36">
        <v>51</v>
      </c>
      <c r="C57" s="27" t="s">
        <v>191</v>
      </c>
      <c r="D57" s="1" t="s">
        <v>192</v>
      </c>
      <c r="E57" s="26" t="s">
        <v>193</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opLeftCell="B1" zoomScale="70" zoomScaleNormal="70" workbookViewId="0">
      <selection activeCell="Y12" sqref="Y12"/>
    </sheetView>
  </sheetViews>
  <sheetFormatPr defaultColWidth="11.5546875" defaultRowHeight="14.4"/>
  <cols>
    <col min="1" max="1" width="4.5546875" customWidth="1"/>
    <col min="3" max="3" width="40" customWidth="1"/>
    <col min="4" max="10" width="12.6640625" customWidth="1"/>
    <col min="11" max="11" width="14" customWidth="1"/>
    <col min="12" max="16" width="12.6640625" customWidth="1"/>
    <col min="17" max="17" width="17.109375" customWidth="1"/>
    <col min="18" max="23" width="12.6640625" customWidth="1"/>
    <col min="24" max="24" width="17" customWidth="1"/>
    <col min="25" max="25" width="53.6640625" customWidth="1"/>
    <col min="26" max="26" width="47.5546875" customWidth="1"/>
  </cols>
  <sheetData>
    <row r="1" spans="1:26" ht="15.6" customHeight="1">
      <c r="A1" s="54"/>
      <c r="B1" s="54" t="s">
        <v>194</v>
      </c>
      <c r="D1" s="102" t="s">
        <v>18</v>
      </c>
      <c r="E1" s="67"/>
      <c r="F1" s="67"/>
      <c r="G1" s="67"/>
      <c r="H1" s="67"/>
      <c r="I1" s="67"/>
      <c r="J1" s="67"/>
      <c r="K1" s="67"/>
    </row>
    <row r="2" spans="1:26" ht="15.6" customHeight="1">
      <c r="A2" s="54"/>
      <c r="B2" s="54" t="s">
        <v>195</v>
      </c>
      <c r="D2" s="103" t="s">
        <v>19</v>
      </c>
      <c r="E2" s="67"/>
      <c r="F2" s="67"/>
      <c r="G2" s="67"/>
      <c r="H2" s="67"/>
      <c r="I2" s="67"/>
      <c r="J2" s="67"/>
      <c r="K2" s="67"/>
    </row>
    <row r="4" spans="1:26">
      <c r="D4" s="65" t="s">
        <v>196</v>
      </c>
      <c r="E4" s="66"/>
      <c r="F4" s="66"/>
    </row>
    <row r="5" spans="1:26" ht="21" customHeight="1">
      <c r="A5" s="55"/>
      <c r="B5" s="7" t="s">
        <v>197</v>
      </c>
      <c r="C5" s="113"/>
      <c r="D5" s="8"/>
      <c r="E5" s="40"/>
      <c r="F5" s="8"/>
      <c r="G5" s="8"/>
      <c r="H5" s="8"/>
      <c r="I5" s="8"/>
      <c r="J5" s="8"/>
      <c r="K5" s="8"/>
      <c r="L5" s="68"/>
      <c r="M5" s="8"/>
    </row>
    <row r="6" spans="1:26">
      <c r="K6" s="104"/>
    </row>
    <row r="7" spans="1:26" ht="29.25" customHeight="1">
      <c r="B7" s="100" t="s">
        <v>198</v>
      </c>
      <c r="C7" s="125" t="s">
        <v>65</v>
      </c>
      <c r="D7" s="346" t="s">
        <v>199</v>
      </c>
      <c r="E7" s="346"/>
      <c r="F7" s="346">
        <v>2013</v>
      </c>
      <c r="G7" s="346"/>
      <c r="H7" s="346">
        <v>2014</v>
      </c>
      <c r="I7" s="346"/>
      <c r="J7" s="346">
        <v>2015</v>
      </c>
      <c r="K7" s="346"/>
      <c r="L7" s="346">
        <v>2016</v>
      </c>
      <c r="M7" s="346"/>
      <c r="N7" s="346">
        <v>2017</v>
      </c>
      <c r="O7" s="346"/>
      <c r="P7" s="346">
        <v>2018</v>
      </c>
      <c r="Q7" s="346"/>
      <c r="R7" s="346">
        <v>2019</v>
      </c>
      <c r="S7" s="365"/>
      <c r="T7" s="126">
        <v>2020</v>
      </c>
      <c r="U7" s="126">
        <v>2021</v>
      </c>
      <c r="V7" s="126">
        <v>2022</v>
      </c>
      <c r="W7" s="69">
        <v>2023</v>
      </c>
      <c r="X7" s="70">
        <v>2024</v>
      </c>
      <c r="Y7" s="366" t="s">
        <v>200</v>
      </c>
      <c r="Z7" s="368" t="s">
        <v>201</v>
      </c>
    </row>
    <row r="8" spans="1:26" ht="34.950000000000003" customHeight="1">
      <c r="B8" s="101"/>
      <c r="C8" s="127"/>
      <c r="D8" s="128" t="s">
        <v>202</v>
      </c>
      <c r="E8" s="100" t="s">
        <v>203</v>
      </c>
      <c r="F8" s="128" t="s">
        <v>202</v>
      </c>
      <c r="G8" s="100" t="s">
        <v>203</v>
      </c>
      <c r="H8" s="128" t="s">
        <v>202</v>
      </c>
      <c r="I8" s="100" t="s">
        <v>203</v>
      </c>
      <c r="J8" s="128" t="s">
        <v>202</v>
      </c>
      <c r="K8" s="100" t="s">
        <v>203</v>
      </c>
      <c r="L8" s="128" t="s">
        <v>202</v>
      </c>
      <c r="M8" s="100" t="s">
        <v>203</v>
      </c>
      <c r="N8" s="128" t="s">
        <v>202</v>
      </c>
      <c r="O8" s="100" t="s">
        <v>203</v>
      </c>
      <c r="P8" s="128" t="s">
        <v>202</v>
      </c>
      <c r="Q8" s="100" t="s">
        <v>203</v>
      </c>
      <c r="R8" s="128" t="s">
        <v>202</v>
      </c>
      <c r="S8" s="101" t="s">
        <v>203</v>
      </c>
      <c r="T8" s="129"/>
      <c r="U8" s="129"/>
      <c r="V8" s="129"/>
      <c r="W8" s="71"/>
      <c r="X8" s="72"/>
      <c r="Y8" s="367"/>
      <c r="Z8" s="369"/>
    </row>
    <row r="9" spans="1:26" ht="15.6" customHeight="1">
      <c r="B9" s="130" t="s">
        <v>204</v>
      </c>
      <c r="C9" s="105"/>
      <c r="D9" s="105"/>
      <c r="E9" s="105"/>
      <c r="F9" s="105"/>
      <c r="G9" s="105"/>
      <c r="H9" s="105"/>
      <c r="I9" s="105"/>
      <c r="J9" s="105"/>
      <c r="K9" s="105"/>
      <c r="L9" s="105"/>
      <c r="M9" s="105"/>
      <c r="N9" s="105"/>
      <c r="O9" s="105"/>
      <c r="P9" s="105"/>
      <c r="Q9" s="105"/>
      <c r="R9" s="105"/>
      <c r="S9" s="105"/>
      <c r="T9" s="116"/>
      <c r="U9" s="116"/>
      <c r="V9" s="116"/>
      <c r="W9" s="116"/>
      <c r="X9" s="73"/>
      <c r="Y9" s="74"/>
      <c r="Z9" s="106"/>
    </row>
    <row r="10" spans="1:26" ht="103.95" customHeight="1">
      <c r="A10" s="115"/>
      <c r="B10" s="107">
        <v>1</v>
      </c>
      <c r="C10" s="131" t="s">
        <v>205</v>
      </c>
      <c r="D10" s="80"/>
      <c r="E10" s="119"/>
      <c r="F10" s="83"/>
      <c r="G10" s="119">
        <f>4210</f>
        <v>4210</v>
      </c>
      <c r="H10" s="83"/>
      <c r="I10" s="119">
        <f>4180+8</f>
        <v>4188</v>
      </c>
      <c r="J10" s="86"/>
      <c r="K10" s="119">
        <f>3894+5</f>
        <v>3899</v>
      </c>
      <c r="L10" s="83"/>
      <c r="M10" s="119">
        <f>4023+7</f>
        <v>4030</v>
      </c>
      <c r="N10" s="83"/>
      <c r="O10" s="119">
        <f>3838+16</f>
        <v>3854</v>
      </c>
      <c r="P10" s="86"/>
      <c r="Q10" s="119">
        <f>3402+420</f>
        <v>3822</v>
      </c>
      <c r="R10" s="83"/>
      <c r="S10" s="119">
        <f>3648</f>
        <v>3648</v>
      </c>
      <c r="T10" s="119">
        <f>3734</f>
        <v>3734</v>
      </c>
      <c r="U10" s="119">
        <v>3734</v>
      </c>
      <c r="V10" s="119">
        <f>3647</f>
        <v>3647</v>
      </c>
      <c r="W10" s="119"/>
      <c r="X10" s="58"/>
      <c r="Y10" s="61" t="s">
        <v>206</v>
      </c>
      <c r="Z10" s="96" t="s">
        <v>207</v>
      </c>
    </row>
    <row r="11" spans="1:26" ht="78.75" customHeight="1">
      <c r="B11" s="107">
        <v>2</v>
      </c>
      <c r="C11" s="114" t="s">
        <v>208</v>
      </c>
      <c r="D11" s="80"/>
      <c r="E11" s="119"/>
      <c r="F11" s="83"/>
      <c r="G11" s="119" t="s">
        <v>209</v>
      </c>
      <c r="H11" s="83"/>
      <c r="I11" s="119" t="s">
        <v>209</v>
      </c>
      <c r="J11" s="86"/>
      <c r="K11" s="119" t="s">
        <v>209</v>
      </c>
      <c r="L11" s="83"/>
      <c r="M11" s="119" t="s">
        <v>209</v>
      </c>
      <c r="N11" s="83"/>
      <c r="O11" s="119" t="s">
        <v>209</v>
      </c>
      <c r="P11" s="86"/>
      <c r="Q11" s="119">
        <v>3145</v>
      </c>
      <c r="R11" s="83"/>
      <c r="S11" s="119">
        <v>3400</v>
      </c>
      <c r="T11" s="119">
        <v>3264</v>
      </c>
      <c r="U11" s="119">
        <v>3004</v>
      </c>
      <c r="V11" s="119">
        <v>3143</v>
      </c>
      <c r="W11" s="119"/>
      <c r="X11" s="58"/>
      <c r="Y11" s="61" t="s">
        <v>210</v>
      </c>
      <c r="Z11" s="96" t="s">
        <v>207</v>
      </c>
    </row>
    <row r="12" spans="1:26" ht="102.6" customHeight="1">
      <c r="B12" s="107">
        <v>3</v>
      </c>
      <c r="C12" s="114" t="s">
        <v>211</v>
      </c>
      <c r="D12" s="80"/>
      <c r="E12" s="119"/>
      <c r="F12" s="83"/>
      <c r="G12" s="119" t="s">
        <v>209</v>
      </c>
      <c r="H12" s="83"/>
      <c r="I12" s="119" t="s">
        <v>209</v>
      </c>
      <c r="J12" s="86"/>
      <c r="K12" s="119" t="s">
        <v>209</v>
      </c>
      <c r="L12" s="83"/>
      <c r="M12" s="119" t="s">
        <v>209</v>
      </c>
      <c r="N12" s="83"/>
      <c r="O12" s="119" t="s">
        <v>209</v>
      </c>
      <c r="P12" s="86"/>
      <c r="Q12" s="119">
        <f>+Q10-Q11</f>
        <v>677</v>
      </c>
      <c r="R12" s="83"/>
      <c r="S12" s="119">
        <f t="shared" ref="S12:T12" si="0">+S10-S11</f>
        <v>248</v>
      </c>
      <c r="T12" s="119">
        <f t="shared" si="0"/>
        <v>470</v>
      </c>
      <c r="U12" s="119">
        <v>730</v>
      </c>
      <c r="V12" s="119">
        <f>+V10-V11</f>
        <v>504</v>
      </c>
      <c r="W12" s="119"/>
      <c r="X12" s="58"/>
      <c r="Y12" s="61" t="s">
        <v>212</v>
      </c>
      <c r="Z12" s="96"/>
    </row>
    <row r="13" spans="1:26" ht="106.2" customHeight="1">
      <c r="B13" s="107">
        <v>4</v>
      </c>
      <c r="C13" s="131" t="s">
        <v>213</v>
      </c>
      <c r="D13" s="80"/>
      <c r="E13" s="119"/>
      <c r="F13" s="83"/>
      <c r="G13" s="119" t="s">
        <v>209</v>
      </c>
      <c r="H13" s="83"/>
      <c r="I13" s="119" t="s">
        <v>209</v>
      </c>
      <c r="J13" s="86"/>
      <c r="K13" s="119" t="s">
        <v>209</v>
      </c>
      <c r="L13" s="83"/>
      <c r="M13" s="119" t="s">
        <v>209</v>
      </c>
      <c r="N13" s="83"/>
      <c r="O13" s="119" t="s">
        <v>209</v>
      </c>
      <c r="P13" s="86"/>
      <c r="Q13" s="119">
        <v>0</v>
      </c>
      <c r="R13" s="83"/>
      <c r="S13" s="119">
        <v>0</v>
      </c>
      <c r="T13" s="119">
        <v>0</v>
      </c>
      <c r="U13" s="119">
        <v>1</v>
      </c>
      <c r="V13" s="119">
        <v>0</v>
      </c>
      <c r="W13" s="119"/>
      <c r="X13" s="58"/>
      <c r="Y13" s="61" t="s">
        <v>214</v>
      </c>
      <c r="Z13" s="96"/>
    </row>
    <row r="14" spans="1:26" ht="120.75" customHeight="1">
      <c r="B14" s="107">
        <v>5</v>
      </c>
      <c r="C14" s="75" t="s">
        <v>215</v>
      </c>
      <c r="D14" s="81"/>
      <c r="E14" s="120"/>
      <c r="F14" s="84"/>
      <c r="G14" s="119">
        <f>4210</f>
        <v>4210</v>
      </c>
      <c r="H14" s="84"/>
      <c r="I14" s="119">
        <f>4180+8</f>
        <v>4188</v>
      </c>
      <c r="J14" s="87"/>
      <c r="K14" s="119">
        <f>3894+5</f>
        <v>3899</v>
      </c>
      <c r="L14" s="84"/>
      <c r="M14" s="119">
        <f>4023+7</f>
        <v>4030</v>
      </c>
      <c r="N14" s="84"/>
      <c r="O14" s="119">
        <f>3838+16</f>
        <v>3854</v>
      </c>
      <c r="P14" s="87"/>
      <c r="Q14" s="119">
        <f>3402+420</f>
        <v>3822</v>
      </c>
      <c r="R14" s="84"/>
      <c r="S14" s="119">
        <f>3648</f>
        <v>3648</v>
      </c>
      <c r="T14" s="119">
        <f>3734</f>
        <v>3734</v>
      </c>
      <c r="U14" s="120">
        <v>3735</v>
      </c>
      <c r="V14" s="119">
        <f>3647</f>
        <v>3647</v>
      </c>
      <c r="W14" s="120"/>
      <c r="X14" s="59"/>
      <c r="Y14" s="62" t="s">
        <v>216</v>
      </c>
      <c r="Z14" s="97"/>
    </row>
    <row r="15" spans="1:26" ht="15" customHeight="1">
      <c r="B15" s="130" t="s">
        <v>217</v>
      </c>
      <c r="C15" s="130"/>
      <c r="D15" s="105"/>
      <c r="E15" s="90"/>
      <c r="F15" s="105"/>
      <c r="G15" s="90"/>
      <c r="H15" s="105"/>
      <c r="I15" s="90"/>
      <c r="J15" s="105"/>
      <c r="K15" s="90"/>
      <c r="L15" s="105"/>
      <c r="M15" s="90"/>
      <c r="N15" s="105"/>
      <c r="O15" s="90"/>
      <c r="P15" s="105"/>
      <c r="Q15" s="90"/>
      <c r="R15" s="105"/>
      <c r="S15" s="90"/>
      <c r="T15" s="90"/>
      <c r="U15" s="90"/>
      <c r="V15" s="90"/>
      <c r="W15" s="90"/>
      <c r="X15" s="73"/>
      <c r="Y15" s="90"/>
      <c r="Z15" s="106"/>
    </row>
    <row r="16" spans="1:26" ht="70.2" customHeight="1">
      <c r="B16" s="107">
        <v>6</v>
      </c>
      <c r="C16" s="108" t="s">
        <v>218</v>
      </c>
      <c r="D16" s="82"/>
      <c r="E16" s="91"/>
      <c r="F16" s="85"/>
      <c r="G16" s="119" t="s">
        <v>209</v>
      </c>
      <c r="H16" s="85"/>
      <c r="I16" s="119" t="s">
        <v>209</v>
      </c>
      <c r="J16" s="85"/>
      <c r="K16" s="119" t="s">
        <v>209</v>
      </c>
      <c r="L16" s="85"/>
      <c r="M16" s="119" t="s">
        <v>209</v>
      </c>
      <c r="N16" s="85"/>
      <c r="O16" s="119" t="s">
        <v>209</v>
      </c>
      <c r="P16" s="85"/>
      <c r="Q16" s="119" t="s">
        <v>209</v>
      </c>
      <c r="R16" s="85"/>
      <c r="S16" s="119" t="s">
        <v>209</v>
      </c>
      <c r="T16" s="119" t="s">
        <v>209</v>
      </c>
      <c r="U16" s="119" t="s">
        <v>209</v>
      </c>
      <c r="V16" s="119" t="s">
        <v>209</v>
      </c>
      <c r="W16" s="92"/>
      <c r="X16" s="88"/>
      <c r="Y16" s="62" t="s">
        <v>219</v>
      </c>
      <c r="Z16" s="98"/>
    </row>
    <row r="17" spans="2:26" ht="102.6" customHeight="1">
      <c r="B17" s="107">
        <v>7</v>
      </c>
      <c r="C17" s="131" t="s">
        <v>220</v>
      </c>
      <c r="D17" s="80"/>
      <c r="E17" s="119"/>
      <c r="F17" s="83"/>
      <c r="G17" s="119" t="s">
        <v>209</v>
      </c>
      <c r="H17" s="83"/>
      <c r="I17" s="119" t="s">
        <v>209</v>
      </c>
      <c r="J17" s="86"/>
      <c r="K17" s="119" t="s">
        <v>209</v>
      </c>
      <c r="L17" s="83"/>
      <c r="M17" s="119" t="s">
        <v>209</v>
      </c>
      <c r="N17" s="83"/>
      <c r="O17" s="119" t="s">
        <v>209</v>
      </c>
      <c r="P17" s="86"/>
      <c r="Q17" s="119" t="s">
        <v>209</v>
      </c>
      <c r="R17" s="83"/>
      <c r="S17" s="119" t="s">
        <v>209</v>
      </c>
      <c r="T17" s="119" t="s">
        <v>209</v>
      </c>
      <c r="U17" s="119" t="s">
        <v>209</v>
      </c>
      <c r="V17" s="119" t="s">
        <v>209</v>
      </c>
      <c r="W17" s="119"/>
      <c r="X17" s="58"/>
      <c r="Y17" s="63" t="s">
        <v>219</v>
      </c>
      <c r="Z17" s="95"/>
    </row>
    <row r="18" spans="2:26" ht="15.6" customHeight="1">
      <c r="B18" s="130" t="s">
        <v>221</v>
      </c>
      <c r="C18" s="105"/>
      <c r="D18" s="105"/>
      <c r="E18" s="90"/>
      <c r="F18" s="105"/>
      <c r="G18" s="90"/>
      <c r="H18" s="105"/>
      <c r="I18" s="90"/>
      <c r="J18" s="105"/>
      <c r="K18" s="90"/>
      <c r="L18" s="105"/>
      <c r="M18" s="90"/>
      <c r="N18" s="105"/>
      <c r="O18" s="90"/>
      <c r="P18" s="105"/>
      <c r="Q18" s="90"/>
      <c r="R18" s="105"/>
      <c r="S18" s="90"/>
      <c r="T18" s="90"/>
      <c r="U18" s="90"/>
      <c r="V18" s="90"/>
      <c r="W18" s="90"/>
      <c r="X18" s="73"/>
      <c r="Y18" s="90"/>
      <c r="Z18" s="106"/>
    </row>
    <row r="19" spans="2:26" ht="38.25" customHeight="1">
      <c r="B19" s="107">
        <v>8</v>
      </c>
      <c r="C19" s="131" t="s">
        <v>222</v>
      </c>
      <c r="D19" s="80"/>
      <c r="E19" s="119"/>
      <c r="F19" s="83"/>
      <c r="G19" s="119"/>
      <c r="H19" s="83"/>
      <c r="I19" s="119"/>
      <c r="J19" s="86"/>
      <c r="K19" s="119"/>
      <c r="L19" s="83"/>
      <c r="M19" s="119"/>
      <c r="N19" s="83"/>
      <c r="O19" s="119"/>
      <c r="P19" s="86"/>
      <c r="Q19" s="119"/>
      <c r="R19" s="83"/>
      <c r="S19" s="119"/>
      <c r="T19" s="119"/>
      <c r="U19" s="119"/>
      <c r="V19" s="119"/>
      <c r="W19" s="119"/>
      <c r="X19" s="57"/>
      <c r="Y19" s="61" t="s">
        <v>219</v>
      </c>
      <c r="Z19" s="99"/>
    </row>
    <row r="20" spans="2:26" ht="17.25" customHeight="1">
      <c r="B20" s="130" t="s">
        <v>223</v>
      </c>
      <c r="C20" s="105"/>
      <c r="D20" s="105"/>
      <c r="E20" s="90"/>
      <c r="F20" s="105"/>
      <c r="G20" s="90"/>
      <c r="H20" s="105"/>
      <c r="I20" s="90"/>
      <c r="J20" s="105"/>
      <c r="K20" s="90"/>
      <c r="L20" s="105"/>
      <c r="M20" s="90"/>
      <c r="N20" s="105"/>
      <c r="O20" s="90"/>
      <c r="P20" s="105"/>
      <c r="Q20" s="90"/>
      <c r="R20" s="105"/>
      <c r="S20" s="90"/>
      <c r="T20" s="90"/>
      <c r="U20" s="90"/>
      <c r="V20" s="90"/>
      <c r="W20" s="90"/>
      <c r="X20" s="89" t="s">
        <v>224</v>
      </c>
      <c r="Y20" s="363"/>
      <c r="Z20" s="364"/>
    </row>
    <row r="21" spans="2:26" ht="75.75" customHeight="1">
      <c r="B21" s="107">
        <v>9</v>
      </c>
      <c r="C21" s="131" t="s">
        <v>225</v>
      </c>
      <c r="D21" s="122" t="str">
        <f>IF(OR(ISBLANK(D10),AND(ISBLANK(D19),ISBLANK(D52))),"",IF(ISBLANK(D19),100*D10/D52,100*D10/D19))</f>
        <v/>
      </c>
      <c r="E21" s="56" t="str">
        <f>IF(OR(ISBLANK(E10),AND(ISBLANK(E19),ISBLANK(D52))),"",IF(ISBLANK(E19),100*E10/D52,100*E10/E19))</f>
        <v/>
      </c>
      <c r="F21" s="123" t="str">
        <f>IF(OR(ISBLANK(F10),AND(ISBLANK(F19),ISBLANK(E52))),"",IF(ISBLANK(F19),100*F10/E52,100*F10/F19))</f>
        <v/>
      </c>
      <c r="G21" s="56">
        <f>IF(OR(ISBLANK(G10),AND(ISBLANK(G19),ISBLANK(E52))),"",IF(ISBLANK(G19),100*G10/E52,100*G10/G19))</f>
        <v>93.534770051099756</v>
      </c>
      <c r="H21" s="123" t="str">
        <f>IF(OR(ISBLANK(H10),AND(ISBLANK(H19),ISBLANK(F52))),"",IF(ISBLANK(H19),100*H10/F52,100*H10/H19))</f>
        <v/>
      </c>
      <c r="I21" s="56">
        <f>IF(OR(ISBLANK(I10),AND(ISBLANK(I19),ISBLANK(F52))),"",IF(ISBLANK(I19),100*I10/F52,100*I10/I19))</f>
        <v>92.450331125827816</v>
      </c>
      <c r="J21" s="124" t="str">
        <f>IF(OR(ISBLANK(J10),AND(ISBLANK(J19),ISBLANK(G52))),"",IF(ISBLANK(J19),100*J10/G52,100*J10/J19))</f>
        <v/>
      </c>
      <c r="K21" s="56">
        <f>IF(OR(ISBLANK(K10),AND(ISBLANK(K19),ISBLANK(G52))),"",IF(ISBLANK(K19),100*K10/G52,100*K10/K19))</f>
        <v>88.63378040463742</v>
      </c>
      <c r="L21" s="123" t="str">
        <f>IF(OR(ISBLANK(L10),AND(ISBLANK(L19),ISBLANK(H52))),"",IF(ISBLANK(L19),100*L10/H52,100*L10/L19))</f>
        <v/>
      </c>
      <c r="M21" s="56">
        <f>IF(OR(ISBLANK(M10),AND(ISBLANK(M19),ISBLANK(H52))),"",IF(ISBLANK(M19),100*M10/H52,100*M10/M19))</f>
        <v>94.379391100702577</v>
      </c>
      <c r="N21" s="123" t="str">
        <f>IF(OR(ISBLANK(N10),AND(ISBLANK(N19),ISBLANK(I52))),"",IF(ISBLANK(N19),100*N10/I52,100*N10/N19))</f>
        <v/>
      </c>
      <c r="O21" s="56">
        <f>IF(OR(ISBLANK(O10),AND(ISBLANK(O19),ISBLANK(I52))),"",IF(ISBLANK(O19),100*O10/I52,100*O10/O19))</f>
        <v>92.934651555341205</v>
      </c>
      <c r="P21" s="124" t="str">
        <f>IF(OR(ISBLANK(P10),AND(ISBLANK(P19),ISBLANK(J52))),"",IF(ISBLANK(P19),100*P10/J52,100*P10/P19))</f>
        <v/>
      </c>
      <c r="Q21" s="56">
        <f>IF(OR(ISBLANK(Q10),AND(ISBLANK(Q19),ISBLANK(J52))),"",IF(ISBLANK(Q19),100*Q10/J52,100*Q10/Q19))</f>
        <v>93.083292742328297</v>
      </c>
      <c r="R21" s="123" t="str">
        <f>IF(OR(ISBLANK(R10),AND(ISBLANK(R19),ISBLANK(K52))),"",IF(ISBLANK(R19),100*R10/K52,100*R10/R19))</f>
        <v/>
      </c>
      <c r="S21" s="56">
        <f>IF(OR(ISBLANK(S10),AND(ISBLANK(S19),ISBLANK(K52))),"",IF(ISBLANK(S19),100*S10/K52,100*S10/S19))</f>
        <v>92.895339954163489</v>
      </c>
      <c r="T21" s="56">
        <f>IF(OR(ISBLANK(T10),AND(ISBLANK(T19),ISBLANK(L52))),"",IF(ISBLANK(T19),100*T10/L52,100*T10/T19))</f>
        <v>95.645491803278688</v>
      </c>
      <c r="U21" s="56">
        <f>IF(OR(ISBLANK(U10),AND(ISBLANK(U19),ISBLANK(M52))),"",IF(ISBLANK(U19),100*U10/M52,100*U10/U19))</f>
        <v>96.21231641329554</v>
      </c>
      <c r="V21" s="56">
        <f>IF(OR(ISBLANK(V10),AND(ISBLANK(V19),ISBLANK(N52))),"",IF(ISBLANK(V19),100*V10/N52,100*V10/V19))</f>
        <v>94.87513007284079</v>
      </c>
      <c r="W21" s="93" t="str">
        <f>IF(OR(ISBLANK(W10),AND(ISBLANK(W19),ISBLANK(O52))),"",IF(ISBLANK(W19),100*W10/O52,100*W10/W19))</f>
        <v/>
      </c>
      <c r="X21" s="121"/>
      <c r="Y21" s="61"/>
      <c r="Z21" s="95"/>
    </row>
    <row r="22" spans="2:26" ht="129" customHeight="1">
      <c r="B22" s="107">
        <v>10</v>
      </c>
      <c r="C22" s="131" t="s">
        <v>226</v>
      </c>
      <c r="D22" s="122" t="str">
        <f t="shared" ref="D22:W22" si="1">IF(OR(ISBLANK(D14),ISBLANK(D10)),"",100*D14/D10)</f>
        <v/>
      </c>
      <c r="E22" s="56" t="str">
        <f t="shared" si="1"/>
        <v/>
      </c>
      <c r="F22" s="123" t="str">
        <f t="shared" si="1"/>
        <v/>
      </c>
      <c r="G22" s="56">
        <f t="shared" si="1"/>
        <v>100</v>
      </c>
      <c r="H22" s="123" t="str">
        <f t="shared" si="1"/>
        <v/>
      </c>
      <c r="I22" s="56">
        <f t="shared" si="1"/>
        <v>100</v>
      </c>
      <c r="J22" s="124" t="str">
        <f t="shared" si="1"/>
        <v/>
      </c>
      <c r="K22" s="56">
        <f t="shared" si="1"/>
        <v>100</v>
      </c>
      <c r="L22" s="123" t="str">
        <f t="shared" si="1"/>
        <v/>
      </c>
      <c r="M22" s="56">
        <f t="shared" si="1"/>
        <v>100</v>
      </c>
      <c r="N22" s="123" t="str">
        <f t="shared" si="1"/>
        <v/>
      </c>
      <c r="O22" s="56">
        <f t="shared" si="1"/>
        <v>100</v>
      </c>
      <c r="P22" s="124" t="str">
        <f t="shared" si="1"/>
        <v/>
      </c>
      <c r="Q22" s="56">
        <f t="shared" si="1"/>
        <v>100</v>
      </c>
      <c r="R22" s="123" t="str">
        <f t="shared" si="1"/>
        <v/>
      </c>
      <c r="S22" s="56">
        <f t="shared" si="1"/>
        <v>100</v>
      </c>
      <c r="T22" s="56">
        <f t="shared" si="1"/>
        <v>100</v>
      </c>
      <c r="U22" s="56">
        <f t="shared" si="1"/>
        <v>100.02678093197643</v>
      </c>
      <c r="V22" s="56">
        <f t="shared" si="1"/>
        <v>100</v>
      </c>
      <c r="W22" s="56" t="str">
        <f t="shared" si="1"/>
        <v/>
      </c>
      <c r="X22" s="121"/>
      <c r="Y22" s="64"/>
      <c r="Z22" s="95"/>
    </row>
    <row r="23" spans="2:26" ht="92.7" customHeight="1">
      <c r="B23" s="107">
        <v>11</v>
      </c>
      <c r="C23" s="131" t="s">
        <v>227</v>
      </c>
      <c r="D23" s="122" t="str">
        <f>IF(AND(ISBLANK(D16),ISBLANK(D50)),"",IF(ISBLANK(D16),D50,D16))</f>
        <v/>
      </c>
      <c r="E23" s="56" t="str">
        <f>IF(AND(ISBLANK(E16),ISBLANK(D50)),"",IF(ISBLANK(E16),D50,E16))</f>
        <v/>
      </c>
      <c r="F23" s="123" t="str">
        <f>IF(AND(ISBLANK(F16),ISBLANK(E50)),"",IF(ISBLANK(F16),E50,F16))</f>
        <v/>
      </c>
      <c r="G23" s="56" t="str">
        <f>IF(AND(ISBLANK(G16),ISBLANK(E50)),"",IF(ISBLANK(G16),E50,G16))</f>
        <v>NA</v>
      </c>
      <c r="H23" s="123" t="str">
        <f>IF(AND(ISBLANK(H16),ISBLANK(F50)),"",IF(ISBLANK(H16),F50,H16))</f>
        <v/>
      </c>
      <c r="I23" s="56" t="str">
        <f>IF(AND(ISBLANK(I16),ISBLANK(F50)),"",IF(ISBLANK(I16),F50,I16))</f>
        <v>NA</v>
      </c>
      <c r="J23" s="124" t="str">
        <f>IF(AND(ISBLANK(J16),ISBLANK(G50)),"",IF(ISBLANK(J16),G50,J16))</f>
        <v/>
      </c>
      <c r="K23" s="56" t="str">
        <f>IF(AND(ISBLANK(K16),ISBLANK(G50)),"",IF(ISBLANK(K16),G50,K16))</f>
        <v>NA</v>
      </c>
      <c r="L23" s="123" t="str">
        <f>IF(AND(ISBLANK(L16),ISBLANK(H50)),"",IF(ISBLANK(L16),H50,L16))</f>
        <v/>
      </c>
      <c r="M23" s="56" t="str">
        <f>IF(AND(ISBLANK(M16),ISBLANK(H50)),"",IF(ISBLANK(M16),H50,M16))</f>
        <v>NA</v>
      </c>
      <c r="N23" s="123" t="str">
        <f>IF(AND(ISBLANK(N16),ISBLANK(I50)),"",IF(ISBLANK(N16),I50,N16))</f>
        <v/>
      </c>
      <c r="O23" s="56" t="str">
        <f>IF(AND(ISBLANK(O16),ISBLANK(I50)),"",IF(ISBLANK(O16),I50,O16))</f>
        <v>NA</v>
      </c>
      <c r="P23" s="124" t="str">
        <f>IF(AND(ISBLANK(P16),ISBLANK(J50)),"",IF(ISBLANK(P16),J50,P16))</f>
        <v/>
      </c>
      <c r="Q23" s="56" t="str">
        <f>IF(AND(ISBLANK(Q16),ISBLANK(J50)),"",IF(ISBLANK(Q16),J50,Q16))</f>
        <v>NA</v>
      </c>
      <c r="R23" s="123" t="str">
        <f>IF(AND(ISBLANK(R16),ISBLANK(K50)),"",IF(ISBLANK(R16),K50,R16))</f>
        <v/>
      </c>
      <c r="S23" s="56" t="str">
        <f>IF(AND(ISBLANK(S16),ISBLANK(K50)),"",IF(ISBLANK(S16),K50,S16))</f>
        <v>NA</v>
      </c>
      <c r="T23" s="56" t="str">
        <f>IF(AND(ISBLANK(T16),ISBLANK(L50)),"",IF(ISBLANK(T16),L50,T16))</f>
        <v>NA</v>
      </c>
      <c r="U23" s="56" t="str">
        <f>IF(AND(ISBLANK(U16),ISBLANK(M50)),"",IF(ISBLANK(U16),M50,U16))</f>
        <v>NA</v>
      </c>
      <c r="V23" s="56" t="str">
        <f>IF(AND(ISBLANK(V16),ISBLANK(N50)),"",IF(ISBLANK(V16),N50,V16))</f>
        <v>NA</v>
      </c>
      <c r="W23" s="56" t="str">
        <f>IF(AND(ISBLANK(W16),ISBLANK(O50)),"",IF(ISBLANK(W16),O50,W16))</f>
        <v/>
      </c>
      <c r="X23" s="121"/>
      <c r="Y23" s="64"/>
      <c r="Z23" s="95" t="s">
        <v>228</v>
      </c>
    </row>
    <row r="24" spans="2:26" ht="62.25" customHeight="1">
      <c r="B24" s="107">
        <v>12</v>
      </c>
      <c r="C24" s="131" t="s">
        <v>229</v>
      </c>
      <c r="D24" s="122" t="str">
        <f>IF(ISBLANK(D17),"",D17)</f>
        <v/>
      </c>
      <c r="E24" s="56" t="str">
        <f t="shared" ref="E24:W24" si="2">IF(ISBLANK(E17),"",E17)</f>
        <v/>
      </c>
      <c r="F24" s="123" t="str">
        <f t="shared" si="2"/>
        <v/>
      </c>
      <c r="G24" s="56" t="str">
        <f t="shared" si="2"/>
        <v>NA</v>
      </c>
      <c r="H24" s="123" t="str">
        <f t="shared" si="2"/>
        <v/>
      </c>
      <c r="I24" s="56" t="str">
        <f t="shared" si="2"/>
        <v>NA</v>
      </c>
      <c r="J24" s="123" t="str">
        <f t="shared" si="2"/>
        <v/>
      </c>
      <c r="K24" s="56" t="str">
        <f t="shared" si="2"/>
        <v>NA</v>
      </c>
      <c r="L24" s="123" t="str">
        <f t="shared" si="2"/>
        <v/>
      </c>
      <c r="M24" s="56" t="str">
        <f t="shared" si="2"/>
        <v>NA</v>
      </c>
      <c r="N24" s="123" t="str">
        <f t="shared" si="2"/>
        <v/>
      </c>
      <c r="O24" s="56" t="str">
        <f t="shared" si="2"/>
        <v>NA</v>
      </c>
      <c r="P24" s="123" t="str">
        <f t="shared" si="2"/>
        <v/>
      </c>
      <c r="Q24" s="56" t="str">
        <f>IF(ISBLANK(Q17),"",Q17)</f>
        <v>NA</v>
      </c>
      <c r="R24" s="123" t="str">
        <f t="shared" si="2"/>
        <v/>
      </c>
      <c r="S24" s="56" t="str">
        <f t="shared" si="2"/>
        <v>NA</v>
      </c>
      <c r="T24" s="56" t="str">
        <f t="shared" si="2"/>
        <v>NA</v>
      </c>
      <c r="U24" s="56" t="str">
        <f t="shared" si="2"/>
        <v>NA</v>
      </c>
      <c r="V24" s="56" t="str">
        <f t="shared" si="2"/>
        <v>NA</v>
      </c>
      <c r="W24" s="94" t="str">
        <f t="shared" si="2"/>
        <v/>
      </c>
      <c r="X24" s="60"/>
      <c r="Y24" s="64"/>
      <c r="Z24" s="95"/>
    </row>
    <row r="25" spans="2:26" ht="6" customHeight="1">
      <c r="C25" s="76"/>
      <c r="D25" s="109"/>
      <c r="E25" s="109"/>
      <c r="F25" s="109"/>
      <c r="G25" s="109"/>
      <c r="H25" s="109"/>
      <c r="I25" s="109"/>
      <c r="J25" s="109"/>
      <c r="K25" s="117"/>
      <c r="M25" s="51"/>
      <c r="X25" s="118"/>
    </row>
    <row r="26" spans="2:26">
      <c r="C26" s="76"/>
      <c r="D26" s="109"/>
      <c r="E26" s="109"/>
      <c r="F26" s="109"/>
      <c r="G26" s="109"/>
      <c r="H26" s="109"/>
      <c r="I26" s="109"/>
      <c r="J26" s="109"/>
      <c r="K26" s="109"/>
      <c r="M26" s="51"/>
    </row>
    <row r="27" spans="2:26" ht="22.5" customHeight="1">
      <c r="B27" s="133" t="s">
        <v>230</v>
      </c>
      <c r="C27" s="134"/>
      <c r="D27" s="134"/>
      <c r="E27" s="134"/>
      <c r="F27" s="134"/>
      <c r="G27" s="134"/>
      <c r="H27" s="134"/>
      <c r="I27" s="134"/>
      <c r="J27" s="134"/>
      <c r="K27" s="134"/>
      <c r="L27" s="135"/>
      <c r="M27" s="51"/>
    </row>
    <row r="28" spans="2:26">
      <c r="C28" s="76"/>
      <c r="D28" s="109"/>
      <c r="E28" s="109"/>
      <c r="F28" s="109"/>
      <c r="G28" s="109"/>
      <c r="H28" s="109"/>
      <c r="I28" s="109"/>
      <c r="J28" s="109"/>
      <c r="K28" s="109"/>
      <c r="M28" s="51"/>
    </row>
    <row r="29" spans="2:26">
      <c r="C29" s="76"/>
      <c r="D29" s="109"/>
      <c r="E29" s="109"/>
      <c r="F29" s="136" t="s">
        <v>231</v>
      </c>
      <c r="G29" s="109"/>
      <c r="H29" s="109"/>
      <c r="I29" s="109"/>
      <c r="J29" s="109"/>
      <c r="K29" s="109"/>
      <c r="M29" s="51"/>
    </row>
    <row r="30" spans="2:26">
      <c r="C30" s="76"/>
      <c r="D30" s="109"/>
      <c r="E30" s="109"/>
      <c r="F30" s="110" t="s">
        <v>232</v>
      </c>
      <c r="G30" s="109"/>
      <c r="H30" s="109"/>
      <c r="I30" s="109"/>
      <c r="J30" s="109"/>
      <c r="K30" s="109"/>
      <c r="M30" s="51"/>
    </row>
    <row r="31" spans="2:26">
      <c r="C31" s="76"/>
      <c r="D31" s="109"/>
      <c r="E31" s="109"/>
      <c r="F31" s="111" t="s">
        <v>233</v>
      </c>
      <c r="G31" s="109"/>
      <c r="H31" s="109"/>
      <c r="I31" s="109"/>
      <c r="J31" s="109"/>
      <c r="K31" s="109"/>
      <c r="M31" s="51"/>
    </row>
    <row r="32" spans="2:26">
      <c r="C32" s="76"/>
      <c r="D32" s="109"/>
      <c r="E32" s="109"/>
      <c r="F32" s="111" t="s">
        <v>234</v>
      </c>
      <c r="G32" s="109"/>
      <c r="H32" s="109"/>
      <c r="I32" s="109"/>
      <c r="J32" s="109"/>
      <c r="K32" s="109"/>
      <c r="M32" s="51"/>
    </row>
    <row r="33" spans="2:19">
      <c r="C33" s="76"/>
      <c r="D33" s="109"/>
      <c r="E33" s="109"/>
      <c r="F33" s="111" t="s">
        <v>235</v>
      </c>
      <c r="G33" s="109"/>
      <c r="H33" s="109"/>
      <c r="I33" s="109"/>
      <c r="J33" s="109"/>
      <c r="K33" s="109"/>
      <c r="M33" s="51"/>
    </row>
    <row r="34" spans="2:19">
      <c r="C34" s="76"/>
      <c r="D34" s="109"/>
      <c r="E34" s="109"/>
      <c r="F34" s="109" t="s">
        <v>236</v>
      </c>
      <c r="G34" s="109"/>
      <c r="H34" s="109"/>
      <c r="I34" s="109"/>
      <c r="J34" s="109"/>
      <c r="K34" s="109"/>
      <c r="M34" s="51"/>
    </row>
    <row r="35" spans="2:19">
      <c r="C35" s="76"/>
      <c r="D35" s="109"/>
      <c r="E35" s="109"/>
      <c r="F35" s="109"/>
      <c r="G35" s="109"/>
      <c r="H35" s="109"/>
      <c r="I35" s="109"/>
      <c r="J35" s="109"/>
      <c r="K35" s="109"/>
      <c r="M35" s="51"/>
    </row>
    <row r="36" spans="2:19">
      <c r="C36" s="76"/>
      <c r="D36" s="109"/>
      <c r="E36" s="109"/>
      <c r="F36" s="109"/>
      <c r="G36" s="109"/>
      <c r="H36" s="109"/>
      <c r="I36" s="109"/>
      <c r="J36" s="109"/>
      <c r="K36" s="109"/>
      <c r="M36" s="51"/>
    </row>
    <row r="37" spans="2:19">
      <c r="C37" s="76"/>
      <c r="D37" s="109"/>
      <c r="E37" s="109"/>
      <c r="F37" s="109"/>
      <c r="G37" s="109"/>
      <c r="H37" s="109"/>
      <c r="I37" s="109"/>
      <c r="J37" s="109"/>
      <c r="K37" s="109"/>
      <c r="M37" s="51"/>
    </row>
    <row r="38" spans="2:19">
      <c r="C38" s="76"/>
      <c r="D38" s="109"/>
      <c r="E38" s="109"/>
      <c r="F38" s="109"/>
      <c r="G38" s="109"/>
      <c r="H38" s="109"/>
      <c r="I38" s="109"/>
      <c r="J38" s="109"/>
      <c r="K38" s="109"/>
      <c r="M38" s="51"/>
    </row>
    <row r="39" spans="2:19">
      <c r="C39" s="76"/>
      <c r="D39" s="109"/>
      <c r="E39" s="109"/>
      <c r="F39" s="109"/>
      <c r="G39" s="109"/>
      <c r="H39" s="109"/>
      <c r="I39" s="109"/>
      <c r="J39" s="109"/>
      <c r="K39" s="109"/>
      <c r="M39" s="51"/>
    </row>
    <row r="40" spans="2:19">
      <c r="C40" s="76"/>
      <c r="D40" s="109"/>
      <c r="E40" s="109"/>
      <c r="F40" s="109"/>
      <c r="G40" s="109"/>
      <c r="H40" s="109"/>
      <c r="I40" s="109"/>
      <c r="J40" s="109"/>
      <c r="K40" s="109"/>
      <c r="M40" s="51"/>
    </row>
    <row r="41" spans="2:19">
      <c r="C41" s="76"/>
      <c r="D41" s="109"/>
      <c r="E41" s="109"/>
      <c r="F41" s="109"/>
      <c r="G41" s="109"/>
      <c r="H41" s="109"/>
      <c r="I41" s="109"/>
      <c r="J41" s="109"/>
      <c r="K41" s="109"/>
      <c r="M41" s="51"/>
    </row>
    <row r="42" spans="2:19">
      <c r="C42" s="76"/>
      <c r="D42" s="109"/>
      <c r="E42" s="109"/>
      <c r="F42" s="109"/>
      <c r="G42" s="109"/>
      <c r="H42" s="109"/>
      <c r="I42" s="109"/>
      <c r="J42" s="109"/>
      <c r="K42" s="109"/>
      <c r="M42" s="51"/>
    </row>
    <row r="43" spans="2:19">
      <c r="C43" s="76"/>
      <c r="D43" s="109"/>
      <c r="E43" s="109"/>
      <c r="F43" s="109"/>
      <c r="G43" s="109"/>
      <c r="H43" s="109"/>
      <c r="I43" s="109"/>
      <c r="J43" s="109"/>
      <c r="K43" s="109"/>
      <c r="M43" s="51"/>
    </row>
    <row r="44" spans="2:19">
      <c r="C44" s="76"/>
      <c r="D44" s="109"/>
      <c r="E44" s="109"/>
      <c r="F44" s="109"/>
      <c r="G44" s="109"/>
      <c r="H44" s="109"/>
      <c r="I44" s="109"/>
      <c r="J44" s="109"/>
      <c r="K44" s="109"/>
      <c r="M44" s="51"/>
    </row>
    <row r="45" spans="2:19" ht="15.6" customHeight="1">
      <c r="B45" s="77" t="s">
        <v>237</v>
      </c>
      <c r="C45" s="76"/>
      <c r="D45" s="109"/>
      <c r="E45" s="109"/>
      <c r="F45" s="109"/>
      <c r="G45" s="109"/>
      <c r="H45" s="109"/>
      <c r="I45" s="109"/>
      <c r="J45" s="109"/>
      <c r="K45" s="109"/>
      <c r="M45" s="51"/>
    </row>
    <row r="46" spans="2:19" ht="12.75" customHeight="1">
      <c r="B46" s="78"/>
      <c r="C46" s="76"/>
      <c r="D46" s="109"/>
      <c r="E46" s="109"/>
      <c r="F46" s="109"/>
      <c r="G46" s="109"/>
      <c r="H46" s="109"/>
      <c r="I46" s="109"/>
      <c r="J46" s="109"/>
      <c r="K46" s="109"/>
      <c r="M46" s="51"/>
    </row>
    <row r="47" spans="2:19" ht="23.25" customHeight="1">
      <c r="B47" s="137" t="s">
        <v>238</v>
      </c>
      <c r="C47" s="134"/>
      <c r="D47" s="134"/>
      <c r="E47" s="134"/>
      <c r="F47" s="134"/>
      <c r="G47" s="134"/>
      <c r="H47" s="134"/>
      <c r="I47" s="134"/>
      <c r="J47" s="134"/>
      <c r="K47" s="134"/>
      <c r="L47" s="134"/>
      <c r="M47" s="134"/>
      <c r="N47" s="134"/>
      <c r="O47" s="134"/>
      <c r="P47" s="134"/>
      <c r="Q47" s="352"/>
      <c r="R47" s="352"/>
      <c r="S47" s="353"/>
    </row>
    <row r="48" spans="2:19" ht="18.75" customHeight="1">
      <c r="B48" s="138" t="s">
        <v>198</v>
      </c>
      <c r="C48" s="112" t="s">
        <v>65</v>
      </c>
      <c r="D48" s="139" t="s">
        <v>199</v>
      </c>
      <c r="E48" s="140">
        <v>2013</v>
      </c>
      <c r="F48" s="141">
        <v>2014</v>
      </c>
      <c r="G48" s="142">
        <v>2015</v>
      </c>
      <c r="H48" s="141">
        <v>2016</v>
      </c>
      <c r="I48" s="141">
        <v>2017</v>
      </c>
      <c r="J48" s="140">
        <v>2018</v>
      </c>
      <c r="K48" s="141">
        <v>2019</v>
      </c>
      <c r="L48" s="140">
        <v>2020</v>
      </c>
      <c r="M48" s="141">
        <v>2021</v>
      </c>
      <c r="N48" s="140">
        <v>2022</v>
      </c>
      <c r="O48" s="141">
        <v>2023</v>
      </c>
      <c r="P48" s="41">
        <v>2024</v>
      </c>
      <c r="Q48" s="349" t="s">
        <v>239</v>
      </c>
      <c r="R48" s="350"/>
      <c r="S48" s="351"/>
    </row>
    <row r="49" spans="2:19" ht="15.75" customHeight="1">
      <c r="B49" s="130" t="s">
        <v>240</v>
      </c>
      <c r="C49" s="105"/>
      <c r="D49" s="105"/>
      <c r="E49" s="105"/>
      <c r="F49" s="105"/>
      <c r="G49" s="105"/>
      <c r="H49" s="105"/>
      <c r="I49" s="105"/>
      <c r="J49" s="105"/>
      <c r="K49" s="105"/>
      <c r="L49" s="105"/>
      <c r="M49" s="105"/>
      <c r="N49" s="105"/>
      <c r="O49" s="105"/>
      <c r="P49" s="105"/>
      <c r="Q49" s="347"/>
      <c r="R49" s="347"/>
      <c r="S49" s="348"/>
    </row>
    <row r="50" spans="2:19" ht="156" customHeight="1">
      <c r="B50" s="107">
        <v>13</v>
      </c>
      <c r="C50" s="132" t="s">
        <v>241</v>
      </c>
      <c r="D50" s="43"/>
      <c r="E50" s="44"/>
      <c r="F50" s="45"/>
      <c r="G50" s="46"/>
      <c r="H50" s="45"/>
      <c r="I50" s="45"/>
      <c r="J50" s="44"/>
      <c r="K50" s="44"/>
      <c r="L50" s="44"/>
      <c r="M50" s="44"/>
      <c r="N50" s="44"/>
      <c r="O50" s="44"/>
      <c r="P50" s="47"/>
      <c r="Q50" s="354" t="s">
        <v>242</v>
      </c>
      <c r="R50" s="355"/>
      <c r="S50" s="356"/>
    </row>
    <row r="51" spans="2:19" ht="15.75" customHeight="1">
      <c r="B51" s="79" t="s">
        <v>243</v>
      </c>
      <c r="C51" s="42"/>
      <c r="D51" s="42"/>
      <c r="E51" s="42"/>
      <c r="F51" s="42"/>
      <c r="G51" s="42"/>
      <c r="H51" s="42"/>
      <c r="I51" s="42"/>
      <c r="J51" s="42"/>
      <c r="K51" s="42"/>
      <c r="L51" s="42"/>
      <c r="M51" s="42"/>
      <c r="N51" s="42"/>
      <c r="O51" s="42"/>
      <c r="P51" s="42"/>
      <c r="Q51" s="361"/>
      <c r="R51" s="361"/>
      <c r="S51" s="362"/>
    </row>
    <row r="52" spans="2:19" ht="106.2" customHeight="1">
      <c r="B52" s="107">
        <v>14</v>
      </c>
      <c r="C52" s="131" t="s">
        <v>222</v>
      </c>
      <c r="D52" s="48"/>
      <c r="E52" s="49">
        <v>4501</v>
      </c>
      <c r="F52" s="50">
        <v>4530</v>
      </c>
      <c r="G52" s="52">
        <v>4399</v>
      </c>
      <c r="H52" s="50">
        <v>4270</v>
      </c>
      <c r="I52" s="50">
        <v>4147</v>
      </c>
      <c r="J52" s="49">
        <v>4106</v>
      </c>
      <c r="K52" s="49">
        <v>3927</v>
      </c>
      <c r="L52" s="49">
        <v>3904</v>
      </c>
      <c r="M52" s="49">
        <v>3881</v>
      </c>
      <c r="N52" s="49">
        <v>3844</v>
      </c>
      <c r="O52" s="49">
        <v>3817</v>
      </c>
      <c r="P52" s="53">
        <v>3785</v>
      </c>
      <c r="Q52" s="354" t="s">
        <v>244</v>
      </c>
      <c r="R52" s="355"/>
      <c r="S52" s="356"/>
    </row>
    <row r="53" spans="2:19" ht="90.6" customHeight="1">
      <c r="B53" s="107">
        <v>15</v>
      </c>
      <c r="C53" s="108" t="s">
        <v>245</v>
      </c>
      <c r="D53" s="48"/>
      <c r="E53" s="49">
        <v>23712</v>
      </c>
      <c r="F53" s="50">
        <v>23264</v>
      </c>
      <c r="G53" s="52">
        <v>22788</v>
      </c>
      <c r="H53" s="50">
        <v>22258</v>
      </c>
      <c r="I53" s="50">
        <v>21774</v>
      </c>
      <c r="J53" s="49">
        <v>21350</v>
      </c>
      <c r="K53" s="49">
        <v>20882</v>
      </c>
      <c r="L53" s="49">
        <v>20368</v>
      </c>
      <c r="M53" s="49">
        <v>19964</v>
      </c>
      <c r="N53" s="49">
        <v>19649</v>
      </c>
      <c r="O53" s="49">
        <v>19375</v>
      </c>
      <c r="P53" s="53">
        <v>19171</v>
      </c>
      <c r="Q53" s="354" t="s">
        <v>246</v>
      </c>
      <c r="R53" s="355"/>
      <c r="S53" s="356"/>
    </row>
    <row r="54" spans="2:19" ht="104.7" customHeight="1">
      <c r="B54" s="107">
        <v>16</v>
      </c>
      <c r="C54" s="131" t="s">
        <v>178</v>
      </c>
      <c r="D54" s="48"/>
      <c r="E54" s="49">
        <v>288032</v>
      </c>
      <c r="F54" s="50">
        <v>289873</v>
      </c>
      <c r="G54" s="52">
        <v>291787</v>
      </c>
      <c r="H54" s="50">
        <v>293541</v>
      </c>
      <c r="I54" s="50">
        <v>295450</v>
      </c>
      <c r="J54" s="49">
        <v>297606</v>
      </c>
      <c r="K54" s="49">
        <v>299717</v>
      </c>
      <c r="L54" s="49">
        <v>301920</v>
      </c>
      <c r="M54" s="49">
        <v>304032</v>
      </c>
      <c r="N54" s="49">
        <v>306279</v>
      </c>
      <c r="O54" s="49">
        <v>308872</v>
      </c>
      <c r="P54" s="53">
        <v>311383</v>
      </c>
      <c r="Q54" s="354" t="s">
        <v>247</v>
      </c>
      <c r="R54" s="355"/>
      <c r="S54" s="356"/>
    </row>
    <row r="55" spans="2:19">
      <c r="C55" s="76"/>
      <c r="D55" s="109"/>
      <c r="E55" s="109"/>
      <c r="F55" s="109"/>
      <c r="G55" s="109"/>
      <c r="H55" s="109"/>
      <c r="I55" s="109"/>
      <c r="J55" s="109"/>
      <c r="K55" s="109"/>
    </row>
    <row r="56" spans="2:19" ht="15.6" customHeight="1">
      <c r="B56" s="360" t="s">
        <v>248</v>
      </c>
      <c r="C56" s="360"/>
      <c r="D56" s="360"/>
      <c r="E56" s="360"/>
      <c r="F56" s="360"/>
      <c r="G56" s="360"/>
      <c r="H56" s="360"/>
      <c r="I56" s="360"/>
      <c r="J56" s="360"/>
    </row>
    <row r="57" spans="2:19" ht="72" customHeight="1">
      <c r="B57" s="357"/>
      <c r="C57" s="358"/>
      <c r="D57" s="358"/>
      <c r="E57" s="358"/>
      <c r="F57" s="358"/>
      <c r="G57" s="358"/>
      <c r="H57" s="358"/>
      <c r="I57" s="358"/>
      <c r="J57" s="358"/>
      <c r="K57" s="358"/>
      <c r="L57" s="359"/>
    </row>
  </sheetData>
  <sheetProtection algorithmName="SHA-512" hashValue="ii19y9cbepiNFBBpZ6oG2rbb9Rs2ninFSzj3O1m3n1O9GkVtAE2HYGGTpnH6DcFAP1gtul1j6E7qfXVtZjlqyQ==" saltValue="+UZeQ6eczb8QzBCBy01Ryw==" spinCount="100000" sheet="1" formatCells="0" formatColumns="0" formatRows="0" insertColumns="0" insertRows="0" insertHyperlinks="0"/>
  <mergeCells count="21">
    <mergeCell ref="Y20:Z20"/>
    <mergeCell ref="N7:O7"/>
    <mergeCell ref="P7:Q7"/>
    <mergeCell ref="R7:S7"/>
    <mergeCell ref="Y7:Y8"/>
    <mergeCell ref="Z7:Z8"/>
    <mergeCell ref="Q51:S51"/>
    <mergeCell ref="F7:G7"/>
    <mergeCell ref="H7:I7"/>
    <mergeCell ref="J7:K7"/>
    <mergeCell ref="L7:M7"/>
    <mergeCell ref="Q52:S52"/>
    <mergeCell ref="B57:L57"/>
    <mergeCell ref="Q53:S53"/>
    <mergeCell ref="Q54:S54"/>
    <mergeCell ref="B56:J56"/>
    <mergeCell ref="D7:E7"/>
    <mergeCell ref="Q49:S49"/>
    <mergeCell ref="Q48:S48"/>
    <mergeCell ref="Q47:S47"/>
    <mergeCell ref="Q50:S50"/>
  </mergeCells>
  <pageMargins left="0.23622047244094491" right="0.23622047244094491" top="0.74803149606299213" bottom="0.74803149606299213" header="0.31496062992125984" footer="0.31496062992125984"/>
  <pageSetup paperSize="9" scale="57" fitToHeight="0" orientation="landscape" cellComments="asDisplayed"/>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tabSelected="1" zoomScale="70" zoomScaleNormal="70" workbookViewId="0">
      <selection activeCell="B5" sqref="B5"/>
    </sheetView>
  </sheetViews>
  <sheetFormatPr defaultColWidth="11.5546875" defaultRowHeight="14.4"/>
  <cols>
    <col min="1" max="1" width="4.5546875" customWidth="1"/>
    <col min="3" max="3" width="40" customWidth="1"/>
    <col min="4" max="10" width="12.6640625" customWidth="1"/>
    <col min="11" max="11" width="14" customWidth="1"/>
    <col min="12" max="16" width="12.6640625" customWidth="1"/>
    <col min="17" max="17" width="13.88671875" customWidth="1"/>
    <col min="18" max="23" width="12.6640625" customWidth="1"/>
    <col min="24" max="24" width="16.6640625" customWidth="1"/>
    <col min="25" max="25" width="53.6640625" customWidth="1"/>
    <col min="26" max="26" width="44.5546875" customWidth="1"/>
  </cols>
  <sheetData>
    <row r="1" spans="1:26" ht="15.6" customHeight="1">
      <c r="A1" s="144"/>
      <c r="B1" s="144" t="s">
        <v>194</v>
      </c>
      <c r="C1" s="145"/>
      <c r="D1" s="102" t="s">
        <v>18</v>
      </c>
      <c r="E1" s="145"/>
      <c r="F1" s="145"/>
      <c r="G1" s="145"/>
      <c r="H1" s="145"/>
      <c r="I1" s="145"/>
      <c r="J1" s="145"/>
      <c r="K1" s="145"/>
      <c r="L1" s="145"/>
      <c r="M1" s="145"/>
      <c r="N1" s="145"/>
      <c r="O1" s="145"/>
      <c r="P1" s="145"/>
      <c r="Q1" s="145"/>
      <c r="R1" s="145"/>
      <c r="S1" s="145"/>
      <c r="T1" s="145"/>
      <c r="U1" s="145"/>
      <c r="V1" s="145"/>
      <c r="W1" s="145"/>
      <c r="X1" s="145"/>
      <c r="Y1" s="145"/>
      <c r="Z1" s="145"/>
    </row>
    <row r="2" spans="1:26" ht="15.6" customHeight="1">
      <c r="A2" s="144"/>
      <c r="B2" s="144" t="s">
        <v>195</v>
      </c>
      <c r="C2" s="145"/>
      <c r="D2" s="103" t="s">
        <v>19</v>
      </c>
      <c r="E2" s="145"/>
      <c r="F2" s="145"/>
      <c r="G2" s="145"/>
      <c r="H2" s="145"/>
      <c r="I2" s="145"/>
      <c r="J2" s="145"/>
      <c r="K2" s="145"/>
      <c r="L2" s="145"/>
      <c r="M2" s="145"/>
      <c r="N2" s="145"/>
      <c r="O2" s="145"/>
      <c r="P2" s="145"/>
      <c r="Q2" s="145"/>
      <c r="R2" s="145"/>
      <c r="S2" s="145"/>
      <c r="T2" s="145"/>
      <c r="U2" s="145"/>
      <c r="V2" s="145"/>
      <c r="W2" s="145"/>
      <c r="X2" s="145"/>
      <c r="Y2" s="145"/>
      <c r="Z2" s="145"/>
    </row>
    <row r="3" spans="1:26">
      <c r="A3" s="145"/>
      <c r="B3" s="145"/>
      <c r="C3" s="145"/>
      <c r="D3" s="145"/>
      <c r="E3" s="145"/>
      <c r="F3" s="145"/>
      <c r="G3" s="145"/>
      <c r="H3" s="145"/>
      <c r="I3" s="145"/>
      <c r="J3" s="145"/>
      <c r="K3" s="145"/>
      <c r="L3" s="145"/>
      <c r="M3" s="145"/>
      <c r="N3" s="145"/>
      <c r="O3" s="145"/>
      <c r="P3" s="145"/>
      <c r="Q3" s="145"/>
      <c r="R3" s="145"/>
      <c r="S3" s="145"/>
      <c r="T3" s="145"/>
      <c r="U3" s="145"/>
      <c r="V3" s="145"/>
      <c r="W3" s="145"/>
      <c r="X3" s="145"/>
      <c r="Y3" s="145"/>
      <c r="Z3" s="145"/>
    </row>
    <row r="4" spans="1:26">
      <c r="A4" s="145"/>
      <c r="B4" s="145"/>
      <c r="C4" s="145"/>
      <c r="D4" s="65" t="s">
        <v>196</v>
      </c>
      <c r="E4" s="66"/>
      <c r="F4" s="66"/>
      <c r="G4" s="145"/>
      <c r="H4" s="145"/>
      <c r="I4" s="145"/>
      <c r="J4" s="145"/>
      <c r="K4" s="145"/>
      <c r="L4" s="145"/>
      <c r="M4" s="145"/>
      <c r="N4" s="145"/>
      <c r="O4" s="145"/>
      <c r="P4" s="145"/>
      <c r="Q4" s="145"/>
      <c r="R4" s="145"/>
      <c r="S4" s="145"/>
      <c r="T4" s="145"/>
      <c r="U4" s="145"/>
      <c r="V4" s="145"/>
      <c r="W4" s="145"/>
      <c r="X4" s="145"/>
      <c r="Y4" s="145"/>
      <c r="Z4" s="145"/>
    </row>
    <row r="5" spans="1:26" ht="21" customHeight="1">
      <c r="A5" s="146"/>
      <c r="B5" s="7" t="s">
        <v>249</v>
      </c>
      <c r="C5" s="8"/>
      <c r="D5" s="8"/>
      <c r="E5" s="40"/>
      <c r="F5" s="8"/>
      <c r="G5" s="8"/>
      <c r="H5" s="8"/>
      <c r="I5" s="8"/>
      <c r="J5" s="8"/>
      <c r="K5" s="8"/>
      <c r="L5" s="8"/>
      <c r="M5" s="8"/>
      <c r="N5" s="146"/>
      <c r="O5" s="146"/>
      <c r="P5" s="146"/>
      <c r="Q5" s="146"/>
      <c r="R5" s="146"/>
      <c r="S5" s="146"/>
      <c r="T5" s="146"/>
      <c r="U5" s="146"/>
      <c r="V5" s="146"/>
      <c r="W5" s="146"/>
      <c r="X5" s="146"/>
      <c r="Y5" s="146"/>
      <c r="Z5" s="146"/>
    </row>
    <row r="6" spans="1:26" ht="15" customHeight="1">
      <c r="A6" s="145"/>
      <c r="B6" s="145"/>
      <c r="C6" s="145"/>
      <c r="D6" s="145"/>
      <c r="E6" s="145"/>
      <c r="F6" s="145"/>
      <c r="G6" s="145"/>
      <c r="H6" s="145"/>
      <c r="I6" s="145"/>
      <c r="J6" s="145"/>
      <c r="K6" s="147"/>
      <c r="L6" s="145"/>
      <c r="M6" s="145"/>
      <c r="N6" s="145"/>
      <c r="O6" s="145"/>
      <c r="P6" s="145"/>
      <c r="Q6" s="145"/>
      <c r="R6" s="145"/>
      <c r="S6" s="145"/>
      <c r="T6" s="145"/>
      <c r="U6" s="145"/>
      <c r="V6" s="145"/>
      <c r="W6" s="145"/>
      <c r="X6" s="145"/>
      <c r="Y6" s="145"/>
      <c r="Z6" s="145"/>
    </row>
    <row r="7" spans="1:26" ht="29.25" customHeight="1">
      <c r="A7" s="145"/>
      <c r="B7" s="100" t="s">
        <v>198</v>
      </c>
      <c r="C7" s="125" t="s">
        <v>65</v>
      </c>
      <c r="D7" s="365" t="s">
        <v>199</v>
      </c>
      <c r="E7" s="380"/>
      <c r="F7" s="365">
        <v>2013</v>
      </c>
      <c r="G7" s="380"/>
      <c r="H7" s="365">
        <v>2014</v>
      </c>
      <c r="I7" s="380"/>
      <c r="J7" s="365">
        <v>2015</v>
      </c>
      <c r="K7" s="380"/>
      <c r="L7" s="365">
        <v>2016</v>
      </c>
      <c r="M7" s="380"/>
      <c r="N7" s="365">
        <v>2017</v>
      </c>
      <c r="O7" s="380"/>
      <c r="P7" s="365">
        <v>2018</v>
      </c>
      <c r="Q7" s="380"/>
      <c r="R7" s="365">
        <v>2019</v>
      </c>
      <c r="S7" s="380"/>
      <c r="T7" s="126">
        <v>2020</v>
      </c>
      <c r="U7" s="126">
        <v>2021</v>
      </c>
      <c r="V7" s="126">
        <v>2022</v>
      </c>
      <c r="W7" s="148">
        <v>2023</v>
      </c>
      <c r="X7" s="283">
        <v>2024</v>
      </c>
      <c r="Y7" s="371" t="s">
        <v>250</v>
      </c>
      <c r="Z7" s="373" t="s">
        <v>201</v>
      </c>
    </row>
    <row r="8" spans="1:26" ht="29.25" customHeight="1">
      <c r="A8" s="145"/>
      <c r="B8" s="101"/>
      <c r="C8" s="127"/>
      <c r="D8" s="128" t="s">
        <v>202</v>
      </c>
      <c r="E8" s="100" t="s">
        <v>203</v>
      </c>
      <c r="F8" s="128" t="s">
        <v>202</v>
      </c>
      <c r="G8" s="100" t="s">
        <v>203</v>
      </c>
      <c r="H8" s="128" t="s">
        <v>202</v>
      </c>
      <c r="I8" s="100" t="s">
        <v>203</v>
      </c>
      <c r="J8" s="128" t="s">
        <v>202</v>
      </c>
      <c r="K8" s="100" t="s">
        <v>203</v>
      </c>
      <c r="L8" s="128" t="s">
        <v>202</v>
      </c>
      <c r="M8" s="100" t="s">
        <v>203</v>
      </c>
      <c r="N8" s="128" t="s">
        <v>202</v>
      </c>
      <c r="O8" s="100" t="s">
        <v>203</v>
      </c>
      <c r="P8" s="128" t="s">
        <v>202</v>
      </c>
      <c r="Q8" s="100" t="s">
        <v>203</v>
      </c>
      <c r="R8" s="128" t="s">
        <v>202</v>
      </c>
      <c r="S8" s="100" t="s">
        <v>203</v>
      </c>
      <c r="T8" s="129"/>
      <c r="U8" s="129"/>
      <c r="V8" s="129"/>
      <c r="W8" s="149"/>
      <c r="X8" s="284"/>
      <c r="Y8" s="372"/>
      <c r="Z8" s="374"/>
    </row>
    <row r="9" spans="1:26" ht="15.6" customHeight="1">
      <c r="A9" s="145"/>
      <c r="B9" s="130" t="s">
        <v>204</v>
      </c>
      <c r="C9" s="105"/>
      <c r="D9" s="105"/>
      <c r="E9" s="105"/>
      <c r="F9" s="105"/>
      <c r="G9" s="105"/>
      <c r="H9" s="105"/>
      <c r="I9" s="105"/>
      <c r="J9" s="105"/>
      <c r="K9" s="105"/>
      <c r="L9" s="105"/>
      <c r="M9" s="105"/>
      <c r="N9" s="105"/>
      <c r="O9" s="105"/>
      <c r="P9" s="105"/>
      <c r="Q9" s="105"/>
      <c r="R9" s="105"/>
      <c r="S9" s="105"/>
      <c r="T9" s="105"/>
      <c r="U9" s="105"/>
      <c r="V9" s="105"/>
      <c r="W9" s="105"/>
      <c r="X9" s="73"/>
      <c r="Y9" s="105"/>
      <c r="Z9" s="106"/>
    </row>
    <row r="10" spans="1:26" ht="103.2" customHeight="1">
      <c r="B10" s="107">
        <v>1</v>
      </c>
      <c r="C10" s="131" t="s">
        <v>251</v>
      </c>
      <c r="D10" s="80"/>
      <c r="E10" s="164"/>
      <c r="F10" s="155"/>
      <c r="G10" s="164">
        <v>1454</v>
      </c>
      <c r="H10" s="155"/>
      <c r="I10" s="164">
        <v>1467</v>
      </c>
      <c r="J10" s="155"/>
      <c r="K10" s="164">
        <v>1439</v>
      </c>
      <c r="L10" s="155"/>
      <c r="M10" s="164">
        <v>1415</v>
      </c>
      <c r="N10" s="155"/>
      <c r="O10" s="164">
        <f>1597+33</f>
        <v>1630</v>
      </c>
      <c r="P10" s="155"/>
      <c r="Q10" s="164">
        <f>804+831</f>
        <v>1635</v>
      </c>
      <c r="R10" s="155"/>
      <c r="S10" s="164">
        <v>1642</v>
      </c>
      <c r="T10" s="168">
        <v>1725</v>
      </c>
      <c r="U10" s="168">
        <v>2307</v>
      </c>
      <c r="V10" s="168">
        <v>1672</v>
      </c>
      <c r="W10" s="119"/>
      <c r="X10" s="286"/>
      <c r="Y10" s="61" t="s">
        <v>252</v>
      </c>
      <c r="Z10" s="156" t="s">
        <v>253</v>
      </c>
    </row>
    <row r="11" spans="1:26" ht="72" customHeight="1">
      <c r="B11" s="107">
        <v>2</v>
      </c>
      <c r="C11" s="114" t="s">
        <v>254</v>
      </c>
      <c r="D11" s="80"/>
      <c r="E11" s="164"/>
      <c r="F11" s="155"/>
      <c r="G11" s="119" t="s">
        <v>209</v>
      </c>
      <c r="H11" s="155"/>
      <c r="I11" s="119" t="s">
        <v>209</v>
      </c>
      <c r="J11" s="155"/>
      <c r="K11" s="119" t="s">
        <v>209</v>
      </c>
      <c r="L11" s="155"/>
      <c r="M11" s="119" t="s">
        <v>209</v>
      </c>
      <c r="N11" s="155"/>
      <c r="O11" s="119" t="s">
        <v>209</v>
      </c>
      <c r="P11" s="155"/>
      <c r="Q11" s="164">
        <v>758</v>
      </c>
      <c r="R11" s="155"/>
      <c r="S11" s="164">
        <v>1150</v>
      </c>
      <c r="T11" s="168">
        <v>1538</v>
      </c>
      <c r="U11" s="168">
        <v>2074</v>
      </c>
      <c r="V11" s="168">
        <v>1521</v>
      </c>
      <c r="W11" s="119"/>
      <c r="X11" s="286"/>
      <c r="Y11" s="61" t="s">
        <v>255</v>
      </c>
      <c r="Z11" s="156"/>
    </row>
    <row r="12" spans="1:26" ht="87" customHeight="1">
      <c r="B12" s="107">
        <v>3</v>
      </c>
      <c r="C12" s="114" t="s">
        <v>256</v>
      </c>
      <c r="D12" s="80"/>
      <c r="E12" s="164"/>
      <c r="F12" s="155"/>
      <c r="G12" s="119" t="s">
        <v>209</v>
      </c>
      <c r="H12" s="155"/>
      <c r="I12" s="119" t="s">
        <v>209</v>
      </c>
      <c r="J12" s="155"/>
      <c r="K12" s="119" t="s">
        <v>209</v>
      </c>
      <c r="L12" s="155"/>
      <c r="M12" s="119" t="s">
        <v>209</v>
      </c>
      <c r="N12" s="155"/>
      <c r="O12" s="119" t="s">
        <v>209</v>
      </c>
      <c r="P12" s="155"/>
      <c r="Q12" s="164">
        <f>+Q10-Q11</f>
        <v>877</v>
      </c>
      <c r="R12" s="155"/>
      <c r="S12" s="164">
        <f>+S10-S11</f>
        <v>492</v>
      </c>
      <c r="T12" s="164">
        <f t="shared" ref="T12:V12" si="0">+T10-T11</f>
        <v>187</v>
      </c>
      <c r="U12" s="164">
        <f t="shared" si="0"/>
        <v>233</v>
      </c>
      <c r="V12" s="164">
        <f t="shared" si="0"/>
        <v>151</v>
      </c>
      <c r="W12" s="119"/>
      <c r="X12" s="286"/>
      <c r="Y12" s="61" t="s">
        <v>252</v>
      </c>
      <c r="Z12" s="156"/>
    </row>
    <row r="13" spans="1:26" ht="117.6" customHeight="1">
      <c r="B13" s="107">
        <v>4</v>
      </c>
      <c r="C13" s="131" t="s">
        <v>257</v>
      </c>
      <c r="D13" s="80"/>
      <c r="E13" s="164"/>
      <c r="F13" s="155"/>
      <c r="G13" s="119" t="s">
        <v>209</v>
      </c>
      <c r="H13" s="155"/>
      <c r="I13" s="119" t="s">
        <v>209</v>
      </c>
      <c r="J13" s="155"/>
      <c r="K13" s="119" t="s">
        <v>209</v>
      </c>
      <c r="L13" s="155"/>
      <c r="M13" s="119" t="s">
        <v>209</v>
      </c>
      <c r="N13" s="155"/>
      <c r="O13" s="119" t="s">
        <v>209</v>
      </c>
      <c r="P13" s="155"/>
      <c r="Q13" s="310">
        <v>0</v>
      </c>
      <c r="R13" s="311"/>
      <c r="S13" s="310">
        <v>0</v>
      </c>
      <c r="T13" s="312">
        <v>0</v>
      </c>
      <c r="U13" s="312">
        <v>0</v>
      </c>
      <c r="V13" s="312">
        <v>0</v>
      </c>
      <c r="W13" s="119"/>
      <c r="X13" s="286"/>
      <c r="Y13" s="61" t="s">
        <v>258</v>
      </c>
      <c r="Z13" s="156"/>
    </row>
    <row r="14" spans="1:26" ht="112.5" customHeight="1">
      <c r="B14" s="107">
        <v>5</v>
      </c>
      <c r="C14" s="131" t="s">
        <v>259</v>
      </c>
      <c r="D14" s="80"/>
      <c r="E14" s="165"/>
      <c r="F14" s="157"/>
      <c r="G14" s="164">
        <v>1454</v>
      </c>
      <c r="H14" s="157"/>
      <c r="I14" s="164">
        <v>1467</v>
      </c>
      <c r="J14" s="157"/>
      <c r="K14" s="164">
        <v>1439</v>
      </c>
      <c r="L14" s="157"/>
      <c r="M14" s="164">
        <v>1415</v>
      </c>
      <c r="N14" s="157"/>
      <c r="O14" s="164">
        <f>1597+33</f>
        <v>1630</v>
      </c>
      <c r="P14" s="157"/>
      <c r="Q14" s="164">
        <f>804+831</f>
        <v>1635</v>
      </c>
      <c r="R14" s="157"/>
      <c r="S14" s="164">
        <v>1642</v>
      </c>
      <c r="T14" s="168">
        <v>1725</v>
      </c>
      <c r="U14" s="168">
        <v>2307</v>
      </c>
      <c r="V14" s="168">
        <v>1672</v>
      </c>
      <c r="W14" s="119"/>
      <c r="X14" s="286"/>
      <c r="Y14" s="61" t="s">
        <v>216</v>
      </c>
      <c r="Z14" s="156"/>
    </row>
    <row r="15" spans="1:26" ht="15.6" customHeight="1">
      <c r="B15" s="130" t="s">
        <v>260</v>
      </c>
      <c r="C15" s="105"/>
      <c r="D15" s="105"/>
      <c r="E15" s="90"/>
      <c r="F15" s="105"/>
      <c r="G15" s="90"/>
      <c r="H15" s="105"/>
      <c r="I15" s="90"/>
      <c r="J15" s="105"/>
      <c r="K15" s="90"/>
      <c r="L15" s="105"/>
      <c r="M15" s="90"/>
      <c r="N15" s="105"/>
      <c r="O15" s="90"/>
      <c r="P15" s="105"/>
      <c r="Q15" s="90"/>
      <c r="R15" s="105"/>
      <c r="S15" s="90"/>
      <c r="T15" s="90"/>
      <c r="U15" s="90"/>
      <c r="V15" s="90"/>
      <c r="W15" s="90"/>
      <c r="X15" s="285"/>
      <c r="Y15" s="105"/>
      <c r="Z15" s="106"/>
    </row>
    <row r="16" spans="1:26" ht="71.25" customHeight="1" thickBot="1">
      <c r="B16" s="107">
        <v>6</v>
      </c>
      <c r="C16" s="131" t="s">
        <v>261</v>
      </c>
      <c r="D16" s="80"/>
      <c r="E16" s="164"/>
      <c r="F16" s="155"/>
      <c r="G16" s="119"/>
      <c r="H16" s="155"/>
      <c r="I16" s="119"/>
      <c r="J16" s="155"/>
      <c r="K16" s="119"/>
      <c r="L16" s="155"/>
      <c r="M16" s="119"/>
      <c r="N16" s="155"/>
      <c r="O16" s="119"/>
      <c r="P16" s="155"/>
      <c r="Q16" s="119"/>
      <c r="R16" s="155"/>
      <c r="S16" s="119"/>
      <c r="T16" s="119"/>
      <c r="U16" s="119"/>
      <c r="V16" s="119"/>
      <c r="W16" s="119"/>
      <c r="X16" s="287"/>
      <c r="Y16" s="62" t="s">
        <v>262</v>
      </c>
      <c r="Z16" s="156"/>
    </row>
    <row r="17" spans="2:26" ht="15.6" customHeight="1" thickTop="1">
      <c r="B17" s="150" t="s">
        <v>223</v>
      </c>
      <c r="C17" s="151"/>
      <c r="D17" s="151"/>
      <c r="E17" s="166"/>
      <c r="F17" s="151"/>
      <c r="G17" s="166"/>
      <c r="H17" s="151"/>
      <c r="I17" s="166"/>
      <c r="J17" s="151"/>
      <c r="K17" s="166"/>
      <c r="L17" s="151"/>
      <c r="M17" s="166"/>
      <c r="N17" s="151"/>
      <c r="O17" s="166"/>
      <c r="P17" s="151"/>
      <c r="Q17" s="166"/>
      <c r="R17" s="151"/>
      <c r="S17" s="166"/>
      <c r="T17" s="166"/>
      <c r="U17" s="166"/>
      <c r="V17" s="166"/>
      <c r="W17" s="166"/>
      <c r="X17" s="158" t="s">
        <v>224</v>
      </c>
      <c r="Y17" s="159"/>
      <c r="Z17" s="160"/>
    </row>
    <row r="18" spans="2:26" ht="76.8" customHeight="1">
      <c r="B18" s="107">
        <v>7</v>
      </c>
      <c r="C18" s="131" t="s">
        <v>263</v>
      </c>
      <c r="D18" s="161" t="str">
        <f t="shared" ref="D18" si="1">IF(OR(ISBLANK(D10),ISBLANK(D16)),IF(OR(ISBLANK(D10),ISBLANK(D44)),"",100*D10/D44),100*D10/D16)</f>
        <v/>
      </c>
      <c r="E18" s="167" t="str">
        <f>IF(OR(ISBLANK(E10),ISBLANK(E16)),IF(OR(ISBLANK(E10),ISBLANK(D44)),"",100*E10/D44),100*E10/E16)</f>
        <v/>
      </c>
      <c r="F18" s="161" t="str">
        <f>IF(OR(ISBLANK(F10),ISBLANK(F16)),IF(OR(ISBLANK(F10),ISBLANK(E44)),"",100*F10/E44),100*F10/F16)</f>
        <v/>
      </c>
      <c r="G18" s="167">
        <f>IF(OR(ISBLANK(G10),ISBLANK(G16)),IF(OR(ISBLANK(G10),ISBLANK(E44)),"",100*G10/E44),100*G10/G16)</f>
        <v>174.34052757793765</v>
      </c>
      <c r="H18" s="161" t="str">
        <f>IF(OR(ISBLANK(H10),ISBLANK(H16)),IF(OR(ISBLANK(H10),ISBLANK(F44)),"",100*H10/F44),100*H10/H16)</f>
        <v/>
      </c>
      <c r="I18" s="167">
        <f>IF(OR(ISBLANK(I10),ISBLANK(I16)),IF(OR(ISBLANK(I10),ISBLANK(F44)),"",100*I10/F44),100*I10/I16)</f>
        <v>170.97902097902099</v>
      </c>
      <c r="J18" s="161" t="str">
        <f>IF(OR(ISBLANK(J10),ISBLANK(J16)),IF(OR(ISBLANK(J10),ISBLANK(G44)),"",100*J10/G44),100*J10/J16)</f>
        <v/>
      </c>
      <c r="K18" s="167">
        <f>IF(OR(ISBLANK(K10),ISBLANK(K16)),IF(OR(ISBLANK(K10),ISBLANK(G44)),"",100*K10/G44),100*K10/K16)</f>
        <v>161.86726659167604</v>
      </c>
      <c r="L18" s="161" t="str">
        <f>IF(OR(ISBLANK(L10),ISBLANK(L16)),IF(OR(ISBLANK(L10),ISBLANK(H44)),"",100*L10/H44),100*L10/L16)</f>
        <v/>
      </c>
      <c r="M18" s="167">
        <f>IF(OR(ISBLANK(M10),ISBLANK(M16)),IF(OR(ISBLANK(M10),ISBLANK(H44)),"",100*M10/H44),100*M10/M16)</f>
        <v>153.80434782608697</v>
      </c>
      <c r="N18" s="161" t="str">
        <f>IF(OR(ISBLANK(N10),ISBLANK(N16)),IF(OR(ISBLANK(N10),ISBLANK(I44)),"",100*N10/I44),100*N10/N16)</f>
        <v/>
      </c>
      <c r="O18" s="167">
        <f>IF(OR(ISBLANK(O10),ISBLANK(O16)),IF(OR(ISBLANK(O10),ISBLANK(I44)),"",100*O10/I44),100*O10/O16)</f>
        <v>171.03882476390345</v>
      </c>
      <c r="P18" s="161" t="str">
        <f>IF(OR(ISBLANK(P10),ISBLANK(P16)),IF(OR(ISBLANK(P10),ISBLANK(J44)),"",100*P10/J44),100*P10/P16)</f>
        <v/>
      </c>
      <c r="Q18" s="167">
        <f>IF(OR(ISBLANK(Q10),ISBLANK(Q16)),IF(OR(ISBLANK(Q10),ISBLANK(J44)),"",100*Q10/J44),100*Q10/Q16)</f>
        <v>165.65349544072947</v>
      </c>
      <c r="R18" s="161" t="str">
        <f>IF(OR(ISBLANK(R10),ISBLANK(R16)),IF(OR(ISBLANK(R10),ISBLANK(K44)),"",100*R10/K44),100*R10/R16)</f>
        <v/>
      </c>
      <c r="S18" s="167">
        <f>IF(OR(ISBLANK(S10),ISBLANK(S16)),IF(OR(ISBLANK(S10),ISBLANK(K44)),"",100*S10/K44),100*S10/S16)</f>
        <v>161.45526057030483</v>
      </c>
      <c r="T18" s="56">
        <f>IF(OR(ISBLANK(T10),ISBLANK(T16)),IF(OR(ISBLANK(T10),ISBLANK(L44)),"",100*T10/L44),100*T10/T16)</f>
        <v>147.94168096054889</v>
      </c>
      <c r="U18" s="56">
        <f>IF(OR(ISBLANK(U10),ISBLANK(U16)),IF(OR(ISBLANK(U10),ISBLANK(M44)),"",100*U10/M44),100*U10/U16)</f>
        <v>141.10091743119267</v>
      </c>
      <c r="V18" s="56">
        <f>IF(OR(ISBLANK(V10),ISBLANK(V16)),IF(OR(ISBLANK(V10),ISBLANK(N44)),"",100*V10/N44),100*V10/V16)</f>
        <v>149.95515695067266</v>
      </c>
      <c r="W18" s="93" t="str">
        <f>IF(OR(ISBLANK(W10),ISBLANK(W16)),IF(OR(ISBLANK(W10),ISBLANK(O44)),"",100*W10/O44),100*W10/W16)</f>
        <v/>
      </c>
      <c r="X18" s="121"/>
      <c r="Y18" s="62" t="s">
        <v>575</v>
      </c>
      <c r="Z18" s="162"/>
    </row>
    <row r="19" spans="2:26" ht="144.6" customHeight="1">
      <c r="B19" s="107">
        <v>8</v>
      </c>
      <c r="C19" s="131" t="s">
        <v>264</v>
      </c>
      <c r="D19" s="161" t="str">
        <f t="shared" ref="D19:W19" si="2">IF(OR(ISBLANK(D10),ISBLANK(D14)),"",100*D14/D10)</f>
        <v/>
      </c>
      <c r="E19" s="167" t="str">
        <f t="shared" si="2"/>
        <v/>
      </c>
      <c r="F19" s="161" t="str">
        <f t="shared" si="2"/>
        <v/>
      </c>
      <c r="G19" s="167">
        <f t="shared" si="2"/>
        <v>100</v>
      </c>
      <c r="H19" s="161" t="str">
        <f t="shared" si="2"/>
        <v/>
      </c>
      <c r="I19" s="167">
        <f t="shared" si="2"/>
        <v>100</v>
      </c>
      <c r="J19" s="161" t="str">
        <f t="shared" si="2"/>
        <v/>
      </c>
      <c r="K19" s="167">
        <f t="shared" si="2"/>
        <v>100</v>
      </c>
      <c r="L19" s="161" t="str">
        <f t="shared" si="2"/>
        <v/>
      </c>
      <c r="M19" s="167">
        <f t="shared" si="2"/>
        <v>100</v>
      </c>
      <c r="N19" s="161" t="str">
        <f t="shared" si="2"/>
        <v/>
      </c>
      <c r="O19" s="167">
        <f t="shared" si="2"/>
        <v>100</v>
      </c>
      <c r="P19" s="161" t="str">
        <f t="shared" si="2"/>
        <v/>
      </c>
      <c r="Q19" s="167">
        <f t="shared" si="2"/>
        <v>100</v>
      </c>
      <c r="R19" s="161" t="str">
        <f t="shared" si="2"/>
        <v/>
      </c>
      <c r="S19" s="167">
        <f t="shared" si="2"/>
        <v>100</v>
      </c>
      <c r="T19" s="167">
        <f t="shared" si="2"/>
        <v>100</v>
      </c>
      <c r="U19" s="167">
        <f t="shared" si="2"/>
        <v>100</v>
      </c>
      <c r="V19" s="167">
        <f t="shared" si="2"/>
        <v>100</v>
      </c>
      <c r="W19" s="167" t="str">
        <f t="shared" si="2"/>
        <v/>
      </c>
      <c r="X19" s="143"/>
      <c r="Y19" s="61"/>
      <c r="Z19" s="162"/>
    </row>
    <row r="20" spans="2:26" ht="6" customHeight="1">
      <c r="B20" s="145"/>
      <c r="C20" s="152"/>
      <c r="D20" s="109"/>
      <c r="E20" s="109"/>
      <c r="F20" s="109"/>
      <c r="G20" s="109"/>
      <c r="H20" s="109"/>
      <c r="I20" s="109"/>
      <c r="J20" s="109"/>
      <c r="K20" s="117"/>
      <c r="L20" s="51"/>
      <c r="M20" s="145"/>
      <c r="N20" s="145"/>
      <c r="O20" s="145"/>
      <c r="P20" s="145"/>
      <c r="Q20" s="145"/>
      <c r="R20" s="145"/>
      <c r="S20" s="145"/>
      <c r="T20" s="145"/>
      <c r="U20" s="145"/>
      <c r="V20" s="145"/>
      <c r="W20" s="145"/>
      <c r="X20" s="118"/>
      <c r="Y20" s="145"/>
      <c r="Z20" s="145"/>
    </row>
    <row r="21" spans="2:26" ht="12.75" customHeight="1">
      <c r="B21" s="145"/>
      <c r="C21" s="152"/>
      <c r="D21" s="109"/>
      <c r="E21" s="109"/>
      <c r="F21" s="109"/>
      <c r="G21" s="109"/>
      <c r="H21" s="109"/>
      <c r="I21" s="109"/>
      <c r="J21" s="109"/>
      <c r="K21" s="109"/>
      <c r="L21" s="51"/>
      <c r="M21" s="145"/>
      <c r="N21" s="145"/>
      <c r="O21" s="145"/>
      <c r="P21" s="145"/>
      <c r="Q21" s="145"/>
      <c r="R21" s="145"/>
      <c r="S21" s="145"/>
      <c r="T21" s="145"/>
      <c r="U21" s="145"/>
      <c r="V21" s="145"/>
      <c r="W21" s="145"/>
      <c r="X21" s="145"/>
      <c r="Y21" s="145"/>
      <c r="Z21" s="145"/>
    </row>
    <row r="22" spans="2:26" ht="23.25" customHeight="1">
      <c r="B22" s="133" t="s">
        <v>265</v>
      </c>
      <c r="C22" s="134"/>
      <c r="D22" s="134"/>
      <c r="E22" s="134"/>
      <c r="F22" s="134"/>
      <c r="G22" s="134"/>
      <c r="H22" s="134"/>
      <c r="I22" s="134"/>
      <c r="J22" s="134"/>
      <c r="K22" s="134"/>
      <c r="L22" s="163"/>
      <c r="M22" s="145"/>
      <c r="N22" s="145"/>
      <c r="O22" s="145"/>
      <c r="P22" s="145"/>
      <c r="Q22" s="145"/>
      <c r="R22" s="145"/>
      <c r="S22" s="145"/>
      <c r="T22" s="145"/>
      <c r="U22" s="145"/>
      <c r="V22" s="145"/>
      <c r="W22" s="145"/>
      <c r="X22" s="145"/>
      <c r="Y22" s="145"/>
      <c r="Z22" s="145"/>
    </row>
    <row r="23" spans="2:26" ht="15" customHeight="1">
      <c r="B23" s="145"/>
      <c r="C23" s="152"/>
      <c r="D23" s="109"/>
      <c r="E23" s="109"/>
      <c r="F23" s="109"/>
      <c r="G23" s="109"/>
      <c r="H23" s="109"/>
      <c r="I23" s="109"/>
      <c r="J23" s="109"/>
      <c r="K23" s="109"/>
      <c r="L23" s="51"/>
      <c r="M23" s="145"/>
      <c r="N23" s="145"/>
      <c r="O23" s="145"/>
      <c r="P23" s="145"/>
      <c r="Q23" s="145"/>
      <c r="R23" s="145"/>
      <c r="S23" s="145"/>
      <c r="T23" s="145"/>
      <c r="U23" s="145"/>
      <c r="V23" s="145"/>
      <c r="W23" s="145"/>
      <c r="X23" s="145"/>
      <c r="Y23" s="145"/>
      <c r="Z23" s="145"/>
    </row>
    <row r="24" spans="2:26" ht="15" customHeight="1">
      <c r="B24" s="145"/>
      <c r="C24" s="152"/>
      <c r="D24" s="109"/>
      <c r="E24" s="109"/>
      <c r="F24" s="136" t="s">
        <v>266</v>
      </c>
      <c r="G24" s="109"/>
      <c r="H24" s="109"/>
      <c r="I24" s="109"/>
      <c r="J24" s="109"/>
      <c r="K24" s="109"/>
      <c r="L24" s="51"/>
      <c r="M24" s="145"/>
      <c r="N24" s="145"/>
      <c r="O24" s="145"/>
      <c r="P24" s="145"/>
      <c r="Q24" s="145"/>
      <c r="R24" s="145"/>
      <c r="S24" s="145"/>
      <c r="T24" s="145"/>
      <c r="U24" s="145"/>
      <c r="V24" s="145"/>
      <c r="W24" s="145"/>
      <c r="X24" s="145"/>
      <c r="Y24" s="145"/>
      <c r="Z24" s="145"/>
    </row>
    <row r="25" spans="2:26" ht="15" customHeight="1">
      <c r="B25" s="145"/>
      <c r="C25" s="152"/>
      <c r="D25" s="109"/>
      <c r="E25" s="109"/>
      <c r="F25" s="110" t="s">
        <v>267</v>
      </c>
      <c r="G25" s="109"/>
      <c r="H25" s="109"/>
      <c r="I25" s="109"/>
      <c r="J25" s="109"/>
      <c r="K25" s="109"/>
      <c r="L25" s="51"/>
      <c r="M25" s="145"/>
      <c r="N25" s="145"/>
      <c r="O25" s="145"/>
      <c r="P25" s="145"/>
      <c r="Q25" s="145"/>
      <c r="R25" s="145"/>
      <c r="S25" s="145"/>
      <c r="T25" s="145"/>
      <c r="U25" s="145"/>
      <c r="V25" s="145"/>
      <c r="W25" s="145"/>
      <c r="X25" s="145"/>
      <c r="Y25" s="145"/>
      <c r="Z25" s="145"/>
    </row>
    <row r="26" spans="2:26" ht="15" customHeight="1">
      <c r="B26" s="145"/>
      <c r="C26" s="152"/>
      <c r="D26" s="109"/>
      <c r="E26" s="109"/>
      <c r="F26" s="111" t="s">
        <v>268</v>
      </c>
      <c r="G26" s="109"/>
      <c r="H26" s="109"/>
      <c r="I26" s="109"/>
      <c r="J26" s="109"/>
      <c r="K26" s="109"/>
      <c r="L26" s="51"/>
      <c r="M26" s="145"/>
      <c r="N26" s="145"/>
      <c r="O26" s="145"/>
      <c r="P26" s="145"/>
      <c r="Q26" s="145"/>
      <c r="R26" s="145"/>
      <c r="S26" s="145"/>
      <c r="T26" s="145"/>
      <c r="U26" s="145"/>
      <c r="V26" s="145"/>
      <c r="W26" s="145"/>
      <c r="X26" s="145"/>
      <c r="Y26" s="145"/>
      <c r="Z26" s="145"/>
    </row>
    <row r="27" spans="2:26" ht="15" customHeight="1">
      <c r="B27" s="145"/>
      <c r="C27" s="152"/>
      <c r="D27" s="109"/>
      <c r="E27" s="109"/>
      <c r="F27" s="111" t="s">
        <v>269</v>
      </c>
      <c r="G27" s="109"/>
      <c r="H27" s="109"/>
      <c r="I27" s="109"/>
      <c r="J27" s="109"/>
      <c r="K27" s="109"/>
      <c r="L27" s="51"/>
      <c r="M27" s="145"/>
      <c r="N27" s="145"/>
      <c r="O27" s="145"/>
      <c r="P27" s="145"/>
      <c r="Q27" s="145"/>
      <c r="R27" s="145"/>
      <c r="S27" s="145"/>
      <c r="T27" s="145"/>
      <c r="U27" s="145"/>
      <c r="V27" s="145"/>
      <c r="W27" s="145"/>
      <c r="X27" s="145"/>
      <c r="Y27" s="145"/>
      <c r="Z27" s="145"/>
    </row>
    <row r="28" spans="2:26" ht="15" customHeight="1">
      <c r="B28" s="145"/>
      <c r="C28" s="152"/>
      <c r="D28" s="109"/>
      <c r="E28" s="109"/>
      <c r="F28" s="111" t="s">
        <v>270</v>
      </c>
      <c r="G28" s="109"/>
      <c r="H28" s="109"/>
      <c r="I28" s="109"/>
      <c r="J28" s="109"/>
      <c r="K28" s="109"/>
      <c r="L28" s="51"/>
      <c r="M28" s="145"/>
      <c r="N28" s="145"/>
      <c r="O28" s="145"/>
      <c r="P28" s="145"/>
      <c r="Q28" s="145"/>
      <c r="R28" s="145"/>
      <c r="S28" s="145"/>
      <c r="T28" s="145"/>
      <c r="U28" s="145"/>
      <c r="V28" s="145"/>
      <c r="W28" s="145"/>
      <c r="X28" s="145"/>
      <c r="Y28" s="145"/>
      <c r="Z28" s="145"/>
    </row>
    <row r="29" spans="2:26" ht="15" customHeight="1">
      <c r="B29" s="145"/>
      <c r="C29" s="152"/>
      <c r="D29" s="109"/>
      <c r="E29" s="109"/>
      <c r="F29" s="109" t="s">
        <v>236</v>
      </c>
      <c r="G29" s="109"/>
      <c r="H29" s="109"/>
      <c r="I29" s="109"/>
      <c r="J29" s="109"/>
      <c r="K29" s="109"/>
      <c r="L29" s="51"/>
      <c r="M29" s="145"/>
      <c r="N29" s="145"/>
      <c r="O29" s="145"/>
      <c r="P29" s="145"/>
      <c r="Q29" s="145"/>
      <c r="R29" s="145"/>
      <c r="S29" s="145"/>
      <c r="T29" s="145"/>
      <c r="U29" s="145"/>
      <c r="V29" s="145"/>
      <c r="W29" s="145"/>
      <c r="X29" s="145"/>
      <c r="Y29" s="145"/>
      <c r="Z29" s="145"/>
    </row>
    <row r="30" spans="2:26" ht="15" customHeight="1">
      <c r="B30" s="145"/>
      <c r="C30" s="152"/>
      <c r="D30" s="109"/>
      <c r="E30" s="109"/>
      <c r="F30" s="109"/>
      <c r="G30" s="109"/>
      <c r="H30" s="109"/>
      <c r="I30" s="109"/>
      <c r="J30" s="109"/>
      <c r="K30" s="109"/>
      <c r="L30" s="51"/>
      <c r="M30" s="145"/>
      <c r="N30" s="145"/>
      <c r="O30" s="145"/>
      <c r="P30" s="145"/>
      <c r="Q30" s="145"/>
      <c r="R30" s="145"/>
      <c r="S30" s="145"/>
      <c r="T30" s="145"/>
      <c r="U30" s="145"/>
      <c r="V30" s="145"/>
      <c r="W30" s="145"/>
      <c r="X30" s="145"/>
      <c r="Y30" s="145"/>
      <c r="Z30" s="145"/>
    </row>
    <row r="31" spans="2:26" ht="15" customHeight="1">
      <c r="B31" s="145"/>
      <c r="C31" s="152"/>
      <c r="D31" s="109"/>
      <c r="E31" s="109"/>
      <c r="F31" s="109"/>
      <c r="G31" s="109"/>
      <c r="H31" s="109"/>
      <c r="I31" s="109"/>
      <c r="J31" s="109"/>
      <c r="K31" s="109"/>
      <c r="L31" s="51"/>
      <c r="M31" s="145"/>
      <c r="N31" s="145"/>
      <c r="O31" s="145"/>
      <c r="P31" s="145"/>
      <c r="Q31" s="145"/>
      <c r="R31" s="145"/>
      <c r="S31" s="145"/>
      <c r="T31" s="145"/>
      <c r="U31" s="145"/>
      <c r="V31" s="145"/>
      <c r="W31" s="145"/>
      <c r="X31" s="145"/>
      <c r="Y31" s="145"/>
      <c r="Z31" s="145"/>
    </row>
    <row r="32" spans="2:26" ht="15" customHeight="1">
      <c r="B32" s="145"/>
      <c r="C32" s="152"/>
      <c r="D32" s="109"/>
      <c r="E32" s="109"/>
      <c r="F32" s="109"/>
      <c r="G32" s="109"/>
      <c r="H32" s="109"/>
      <c r="I32" s="109"/>
      <c r="J32" s="109"/>
      <c r="K32" s="109"/>
      <c r="L32" s="51"/>
      <c r="M32" s="145"/>
      <c r="N32" s="145"/>
      <c r="O32" s="145"/>
      <c r="P32" s="145"/>
      <c r="Q32" s="145"/>
      <c r="R32" s="145"/>
      <c r="S32" s="145"/>
      <c r="T32" s="145"/>
      <c r="U32" s="145"/>
      <c r="V32" s="145"/>
      <c r="W32" s="145"/>
      <c r="X32" s="145"/>
      <c r="Y32" s="145"/>
      <c r="Z32" s="145"/>
    </row>
    <row r="33" spans="2:26" ht="15" customHeight="1">
      <c r="B33" s="145"/>
      <c r="C33" s="152"/>
      <c r="D33" s="109"/>
      <c r="E33" s="109"/>
      <c r="F33" s="109"/>
      <c r="G33" s="109"/>
      <c r="H33" s="109"/>
      <c r="I33" s="109"/>
      <c r="J33" s="109"/>
      <c r="K33" s="109"/>
      <c r="L33" s="51"/>
      <c r="M33" s="145"/>
      <c r="N33" s="145"/>
      <c r="O33" s="145"/>
      <c r="P33" s="145"/>
      <c r="Q33" s="145"/>
      <c r="R33" s="145"/>
      <c r="S33" s="145"/>
      <c r="T33" s="145"/>
      <c r="U33" s="145"/>
      <c r="V33" s="145"/>
      <c r="W33" s="145"/>
      <c r="X33" s="145"/>
      <c r="Y33" s="145"/>
      <c r="Z33" s="145"/>
    </row>
    <row r="34" spans="2:26" ht="15" customHeight="1">
      <c r="B34" s="145"/>
      <c r="C34" s="152"/>
      <c r="D34" s="109"/>
      <c r="E34" s="109"/>
      <c r="F34" s="109"/>
      <c r="G34" s="109"/>
      <c r="H34" s="109"/>
      <c r="I34" s="109"/>
      <c r="J34" s="109"/>
      <c r="K34" s="109"/>
      <c r="L34" s="51"/>
      <c r="M34" s="145"/>
      <c r="N34" s="145"/>
      <c r="O34" s="145"/>
      <c r="P34" s="145"/>
      <c r="Q34" s="145"/>
      <c r="R34" s="145"/>
      <c r="S34" s="145"/>
      <c r="T34" s="145"/>
      <c r="U34" s="145"/>
      <c r="V34" s="145"/>
      <c r="W34" s="145"/>
      <c r="X34" s="145"/>
      <c r="Y34" s="145"/>
      <c r="Z34" s="145"/>
    </row>
    <row r="35" spans="2:26" ht="15" customHeight="1">
      <c r="B35" s="145"/>
      <c r="C35" s="152"/>
      <c r="D35" s="109"/>
      <c r="E35" s="109"/>
      <c r="F35" s="109"/>
      <c r="G35" s="109"/>
      <c r="H35" s="109"/>
      <c r="I35" s="109"/>
      <c r="J35" s="109"/>
      <c r="K35" s="109"/>
      <c r="L35" s="51"/>
      <c r="M35" s="145"/>
      <c r="N35" s="145"/>
      <c r="O35" s="145"/>
      <c r="P35" s="145"/>
      <c r="Q35" s="145"/>
      <c r="R35" s="145"/>
      <c r="S35" s="145"/>
      <c r="T35" s="145"/>
      <c r="U35" s="145"/>
      <c r="V35" s="145"/>
      <c r="W35" s="145"/>
      <c r="X35" s="145"/>
      <c r="Y35" s="145"/>
      <c r="Z35" s="145"/>
    </row>
    <row r="36" spans="2:26" ht="15" customHeight="1">
      <c r="B36" s="145"/>
      <c r="C36" s="152"/>
      <c r="D36" s="109"/>
      <c r="E36" s="109"/>
      <c r="F36" s="109"/>
      <c r="G36" s="109"/>
      <c r="H36" s="109"/>
      <c r="I36" s="109"/>
      <c r="J36" s="109"/>
      <c r="K36" s="109"/>
      <c r="L36" s="51"/>
      <c r="M36" s="145"/>
      <c r="N36" s="145"/>
      <c r="O36" s="145"/>
      <c r="P36" s="145"/>
      <c r="Q36" s="145"/>
      <c r="R36" s="145"/>
      <c r="S36" s="145"/>
      <c r="T36" s="145"/>
      <c r="U36" s="145"/>
      <c r="V36" s="145"/>
      <c r="W36" s="145"/>
      <c r="X36" s="145"/>
      <c r="Y36" s="145"/>
      <c r="Z36" s="145"/>
    </row>
    <row r="37" spans="2:26" ht="15" customHeight="1">
      <c r="B37" s="145"/>
      <c r="C37" s="152"/>
      <c r="D37" s="109"/>
      <c r="E37" s="109"/>
      <c r="F37" s="109"/>
      <c r="G37" s="109"/>
      <c r="H37" s="109"/>
      <c r="I37" s="109"/>
      <c r="J37" s="109"/>
      <c r="K37" s="109"/>
      <c r="L37" s="51"/>
      <c r="M37" s="145"/>
      <c r="N37" s="145"/>
      <c r="O37" s="145"/>
      <c r="P37" s="145"/>
      <c r="Q37" s="145"/>
      <c r="R37" s="145"/>
      <c r="S37" s="145"/>
      <c r="T37" s="145"/>
      <c r="U37" s="145"/>
      <c r="V37" s="145"/>
      <c r="W37" s="145"/>
      <c r="X37" s="145"/>
      <c r="Y37" s="145"/>
      <c r="Z37" s="145"/>
    </row>
    <row r="38" spans="2:26" ht="15" customHeight="1">
      <c r="B38" s="145"/>
      <c r="C38" s="152"/>
      <c r="D38" s="109"/>
      <c r="E38" s="109"/>
      <c r="F38" s="109"/>
      <c r="G38" s="109"/>
      <c r="H38" s="109"/>
      <c r="I38" s="109"/>
      <c r="J38" s="109"/>
      <c r="K38" s="109"/>
      <c r="L38" s="51"/>
      <c r="M38" s="145"/>
      <c r="N38" s="145"/>
      <c r="O38" s="145"/>
      <c r="P38" s="145"/>
      <c r="Q38" s="145"/>
      <c r="R38" s="145"/>
      <c r="S38" s="145"/>
      <c r="T38" s="145"/>
      <c r="U38" s="145"/>
      <c r="V38" s="145"/>
      <c r="W38" s="145"/>
      <c r="X38" s="145"/>
      <c r="Y38" s="145"/>
      <c r="Z38" s="145"/>
    </row>
    <row r="39" spans="2:26" ht="15" customHeight="1">
      <c r="B39" s="153" t="s">
        <v>237</v>
      </c>
      <c r="C39" s="152"/>
      <c r="D39" s="109"/>
      <c r="E39" s="109"/>
      <c r="F39" s="109"/>
      <c r="G39" s="109"/>
      <c r="H39" s="109"/>
      <c r="I39" s="109"/>
      <c r="J39" s="109"/>
      <c r="K39" s="109"/>
      <c r="L39" s="51"/>
      <c r="M39" s="145"/>
      <c r="N39" s="145"/>
      <c r="O39" s="145"/>
      <c r="P39" s="145"/>
      <c r="Q39" s="145"/>
      <c r="R39" s="145"/>
      <c r="S39" s="145"/>
      <c r="T39" s="145"/>
      <c r="U39" s="145"/>
      <c r="V39" s="145"/>
      <c r="W39" s="145"/>
      <c r="X39" s="145"/>
      <c r="Y39" s="145"/>
      <c r="Z39" s="145"/>
    </row>
    <row r="40" spans="2:26" ht="15" customHeight="1">
      <c r="B40" s="145"/>
      <c r="C40" s="152"/>
      <c r="D40" s="109"/>
      <c r="E40" s="109"/>
      <c r="F40" s="109"/>
      <c r="G40" s="109"/>
      <c r="H40" s="109"/>
      <c r="I40" s="109"/>
      <c r="J40" s="109"/>
      <c r="K40" s="109"/>
      <c r="L40" s="51"/>
      <c r="M40" s="145"/>
      <c r="N40" s="145"/>
      <c r="O40" s="145"/>
      <c r="P40" s="145"/>
      <c r="Q40" s="145"/>
      <c r="R40" s="145"/>
      <c r="S40" s="145"/>
      <c r="T40" s="145"/>
      <c r="U40" s="145"/>
      <c r="V40" s="145"/>
      <c r="W40" s="145"/>
      <c r="X40" s="145"/>
      <c r="Y40" s="145"/>
      <c r="Z40" s="145"/>
    </row>
    <row r="41" spans="2:26" ht="23.25" customHeight="1">
      <c r="B41" s="137" t="s">
        <v>238</v>
      </c>
      <c r="C41" s="134"/>
      <c r="D41" s="134"/>
      <c r="E41" s="134"/>
      <c r="F41" s="134"/>
      <c r="G41" s="134"/>
      <c r="H41" s="134"/>
      <c r="I41" s="134"/>
      <c r="J41" s="134"/>
      <c r="K41" s="134"/>
      <c r="L41" s="134"/>
      <c r="M41" s="134"/>
      <c r="N41" s="134"/>
      <c r="O41" s="134"/>
      <c r="P41" s="134"/>
      <c r="Q41" s="379"/>
      <c r="R41" s="380"/>
    </row>
    <row r="42" spans="2:26" ht="18.75" customHeight="1">
      <c r="B42" s="138" t="s">
        <v>198</v>
      </c>
      <c r="C42" s="112" t="s">
        <v>65</v>
      </c>
      <c r="D42" s="139" t="s">
        <v>199</v>
      </c>
      <c r="E42" s="140">
        <v>2013</v>
      </c>
      <c r="F42" s="141">
        <v>2014</v>
      </c>
      <c r="G42" s="142">
        <v>2015</v>
      </c>
      <c r="H42" s="141">
        <v>2016</v>
      </c>
      <c r="I42" s="141">
        <v>2017</v>
      </c>
      <c r="J42" s="140">
        <v>2018</v>
      </c>
      <c r="K42" s="140">
        <v>2019</v>
      </c>
      <c r="L42" s="140">
        <v>2020</v>
      </c>
      <c r="M42" s="140">
        <v>2021</v>
      </c>
      <c r="N42" s="140">
        <v>2022</v>
      </c>
      <c r="O42" s="140">
        <v>2023</v>
      </c>
      <c r="P42" s="41">
        <v>2024</v>
      </c>
      <c r="Q42" s="378" t="s">
        <v>271</v>
      </c>
      <c r="R42" s="378"/>
    </row>
    <row r="43" spans="2:26" ht="20.25" customHeight="1">
      <c r="B43" s="130" t="s">
        <v>272</v>
      </c>
      <c r="C43" s="154"/>
      <c r="D43" s="154"/>
      <c r="E43" s="154"/>
      <c r="F43" s="154"/>
      <c r="G43" s="154"/>
      <c r="H43" s="154"/>
      <c r="I43" s="154"/>
      <c r="J43" s="154"/>
      <c r="K43" s="154"/>
      <c r="L43" s="154"/>
      <c r="M43" s="154"/>
      <c r="N43" s="154"/>
      <c r="O43" s="154"/>
      <c r="P43" s="154"/>
      <c r="Q43" s="376"/>
      <c r="R43" s="377"/>
    </row>
    <row r="44" spans="2:26" ht="201.6" customHeight="1">
      <c r="B44" s="107">
        <v>9</v>
      </c>
      <c r="C44" s="131" t="s">
        <v>273</v>
      </c>
      <c r="D44" s="48"/>
      <c r="E44" s="49">
        <v>834</v>
      </c>
      <c r="F44" s="50">
        <v>858</v>
      </c>
      <c r="G44" s="52">
        <v>889</v>
      </c>
      <c r="H44" s="50">
        <v>920</v>
      </c>
      <c r="I44" s="50">
        <v>953</v>
      </c>
      <c r="J44" s="49">
        <v>987</v>
      </c>
      <c r="K44" s="49">
        <v>1017</v>
      </c>
      <c r="L44" s="49">
        <v>1166</v>
      </c>
      <c r="M44" s="49">
        <v>1635</v>
      </c>
      <c r="N44" s="49">
        <v>1115</v>
      </c>
      <c r="O44" s="49">
        <v>1165</v>
      </c>
      <c r="P44" s="53">
        <v>1216</v>
      </c>
      <c r="Q44" s="375" t="s">
        <v>274</v>
      </c>
      <c r="R44" s="375"/>
    </row>
    <row r="45" spans="2:26">
      <c r="B45" s="145"/>
      <c r="C45" s="145"/>
      <c r="D45" s="145"/>
      <c r="E45" s="145"/>
      <c r="F45" s="145"/>
      <c r="G45" s="145"/>
      <c r="H45" s="145"/>
      <c r="I45" s="145"/>
      <c r="J45" s="145"/>
      <c r="K45" s="145"/>
      <c r="L45" s="145"/>
      <c r="M45" s="145"/>
      <c r="N45" s="145"/>
      <c r="O45" s="145"/>
      <c r="P45" s="145"/>
      <c r="Q45" s="145"/>
      <c r="R45" s="145"/>
    </row>
    <row r="46" spans="2:26" ht="15.6" customHeight="1">
      <c r="B46" s="370" t="s">
        <v>248</v>
      </c>
      <c r="C46" s="370"/>
      <c r="D46" s="370"/>
      <c r="E46" s="370"/>
      <c r="F46" s="370"/>
      <c r="G46" s="370"/>
      <c r="H46" s="370"/>
      <c r="I46" s="370"/>
      <c r="J46" s="370"/>
      <c r="K46" s="145"/>
      <c r="L46" s="145"/>
      <c r="M46" s="145"/>
      <c r="N46" s="145"/>
      <c r="O46" s="145"/>
      <c r="P46" s="145"/>
      <c r="Q46" s="145"/>
      <c r="R46" s="145"/>
    </row>
    <row r="47" spans="2:26" ht="72.75" customHeight="1">
      <c r="B47" s="357"/>
      <c r="C47" s="358"/>
      <c r="D47" s="358"/>
      <c r="E47" s="358"/>
      <c r="F47" s="358"/>
      <c r="G47" s="358"/>
      <c r="H47" s="358"/>
      <c r="I47" s="358"/>
      <c r="J47" s="358"/>
      <c r="K47" s="358"/>
      <c r="L47" s="359"/>
    </row>
  </sheetData>
  <sheetProtection algorithmName="SHA-512" hashValue="9pCqDLEbwDHiDnqSLQtlbBVTF1hpaxVCQhEtMw4YDWI0pXsDIJThg5WXMQucrfiBYVs+FFovsZkCwIo+Q0FL+w==" saltValue="lhpxDw1EzmclADj5Sm+BaA=="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sheetPr>
  <dimension ref="A1:AY48"/>
  <sheetViews>
    <sheetView topLeftCell="A6" zoomScale="70" zoomScaleNormal="70" workbookViewId="0">
      <selection activeCell="AQ10" sqref="AQ10"/>
    </sheetView>
  </sheetViews>
  <sheetFormatPr defaultColWidth="11.5546875" defaultRowHeight="14.4"/>
  <cols>
    <col min="1" max="1" width="4.5546875" customWidth="1"/>
    <col min="3" max="3" width="40" customWidth="1"/>
    <col min="4" max="36" width="12.6640625" customWidth="1"/>
    <col min="37" max="37" width="14" customWidth="1"/>
    <col min="38" max="49" width="12.6640625" customWidth="1"/>
    <col min="50" max="50" width="17" customWidth="1"/>
    <col min="51" max="51" width="53.6640625" customWidth="1"/>
  </cols>
  <sheetData>
    <row r="1" spans="1:51" ht="15.6" customHeight="1">
      <c r="A1" s="170" t="s">
        <v>194</v>
      </c>
      <c r="B1" s="170" t="s">
        <v>194</v>
      </c>
      <c r="C1" s="145"/>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t="s">
        <v>18</v>
      </c>
      <c r="AE1" s="145"/>
      <c r="AF1" s="145"/>
      <c r="AG1" s="145"/>
      <c r="AH1" s="145"/>
      <c r="AI1" s="145"/>
      <c r="AJ1" s="145"/>
      <c r="AK1" s="145"/>
      <c r="AL1" s="145"/>
      <c r="AM1" s="145"/>
      <c r="AN1" s="145"/>
      <c r="AO1" s="145"/>
      <c r="AP1" s="145"/>
      <c r="AQ1" s="145"/>
      <c r="AR1" s="145"/>
      <c r="AS1" s="145"/>
      <c r="AT1" s="145"/>
      <c r="AU1" s="145"/>
      <c r="AV1" s="145"/>
      <c r="AW1" s="145"/>
      <c r="AX1" s="145"/>
      <c r="AY1" s="145"/>
    </row>
    <row r="2" spans="1:51" ht="15.6" customHeight="1">
      <c r="A2" s="170" t="s">
        <v>195</v>
      </c>
      <c r="B2" s="170" t="s">
        <v>195</v>
      </c>
      <c r="C2" s="145"/>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t="s">
        <v>19</v>
      </c>
      <c r="AE2" s="145"/>
      <c r="AF2" s="145"/>
      <c r="AG2" s="145"/>
      <c r="AH2" s="145"/>
      <c r="AI2" s="145"/>
      <c r="AJ2" s="145"/>
      <c r="AK2" s="145"/>
      <c r="AL2" s="145"/>
      <c r="AM2" s="145"/>
      <c r="AN2" s="145"/>
      <c r="AO2" s="145"/>
      <c r="AP2" s="145"/>
      <c r="AQ2" s="145"/>
      <c r="AR2" s="145"/>
      <c r="AS2" s="145"/>
      <c r="AT2" s="145"/>
      <c r="AU2" s="145"/>
      <c r="AV2" s="145"/>
      <c r="AW2" s="145"/>
      <c r="AX2" s="145"/>
      <c r="AY2" s="145"/>
    </row>
    <row r="3" spans="1:51">
      <c r="A3" s="145"/>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row>
    <row r="4" spans="1:51">
      <c r="A4" s="145"/>
      <c r="B4" s="145"/>
      <c r="C4" s="145"/>
      <c r="D4" s="65"/>
      <c r="E4" s="65"/>
      <c r="F4" s="65"/>
      <c r="G4" s="65"/>
      <c r="H4" s="65"/>
      <c r="I4" s="65"/>
      <c r="J4" s="65"/>
      <c r="K4" s="65"/>
      <c r="L4" s="65"/>
      <c r="M4" s="65"/>
      <c r="N4" s="65"/>
      <c r="O4" s="65"/>
      <c r="P4" s="65"/>
      <c r="Q4" s="65"/>
      <c r="R4" s="65"/>
      <c r="S4" s="65"/>
      <c r="T4" s="65"/>
      <c r="U4" s="65"/>
      <c r="V4" s="65"/>
      <c r="W4" s="65"/>
      <c r="X4" s="65"/>
      <c r="Y4" s="65"/>
      <c r="Z4" s="65"/>
      <c r="AA4" s="65"/>
      <c r="AB4" s="65"/>
      <c r="AC4" s="65"/>
      <c r="AD4" s="65" t="s">
        <v>196</v>
      </c>
      <c r="AE4" s="66"/>
      <c r="AF4" s="66"/>
      <c r="AG4" s="145"/>
      <c r="AH4" s="145"/>
      <c r="AI4" s="145"/>
      <c r="AJ4" s="145"/>
      <c r="AK4" s="145"/>
      <c r="AL4" s="145"/>
      <c r="AM4" s="145"/>
      <c r="AN4" s="145"/>
      <c r="AO4" s="145"/>
      <c r="AP4" s="145"/>
      <c r="AQ4" s="145"/>
      <c r="AR4" s="145"/>
      <c r="AS4" s="145"/>
      <c r="AT4" s="145"/>
      <c r="AU4" s="145"/>
      <c r="AV4" s="145"/>
      <c r="AW4" s="145"/>
      <c r="AX4" s="145"/>
      <c r="AY4" s="145"/>
    </row>
    <row r="5" spans="1:51" ht="21" customHeight="1">
      <c r="A5" s="146"/>
      <c r="B5" s="7" t="s">
        <v>275</v>
      </c>
      <c r="C5" s="8"/>
      <c r="D5" s="8"/>
      <c r="E5" s="8"/>
      <c r="F5" s="8"/>
      <c r="G5" s="8"/>
      <c r="H5" s="8"/>
      <c r="I5" s="8"/>
      <c r="J5" s="8"/>
      <c r="K5" s="8"/>
      <c r="L5" s="8"/>
      <c r="M5" s="8"/>
      <c r="N5" s="8"/>
      <c r="O5" s="8"/>
      <c r="P5" s="8"/>
      <c r="Q5" s="8"/>
      <c r="R5" s="8"/>
      <c r="S5" s="8"/>
      <c r="T5" s="8"/>
      <c r="U5" s="8"/>
      <c r="V5" s="8"/>
      <c r="W5" s="8"/>
      <c r="X5" s="8"/>
      <c r="Y5" s="8"/>
      <c r="Z5" s="8"/>
      <c r="AA5" s="8"/>
      <c r="AB5" s="8"/>
      <c r="AC5" s="8"/>
      <c r="AD5" s="8"/>
      <c r="AE5" s="40"/>
      <c r="AF5" s="8"/>
      <c r="AG5" s="8"/>
      <c r="AH5" s="8"/>
      <c r="AI5" s="8"/>
      <c r="AJ5" s="8"/>
      <c r="AK5" s="8"/>
      <c r="AL5" s="8"/>
      <c r="AM5" s="146"/>
      <c r="AN5" s="146"/>
      <c r="AO5" s="146"/>
      <c r="AP5" s="146"/>
      <c r="AQ5" s="146"/>
      <c r="AR5" s="146"/>
      <c r="AS5" s="146"/>
      <c r="AT5" s="146"/>
      <c r="AU5" s="146"/>
      <c r="AV5" s="146"/>
      <c r="AW5" s="146"/>
      <c r="AX5" s="146"/>
      <c r="AY5" s="146"/>
    </row>
    <row r="6" spans="1:51" ht="15" customHeight="1">
      <c r="A6" s="145"/>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04"/>
      <c r="AL6" s="145"/>
      <c r="AM6" s="145"/>
      <c r="AN6" s="145"/>
      <c r="AO6" s="145"/>
      <c r="AP6" s="145"/>
      <c r="AQ6" s="145"/>
      <c r="AR6" s="145"/>
      <c r="AS6" s="145"/>
      <c r="AT6" s="145"/>
      <c r="AU6" s="145"/>
      <c r="AV6" s="145"/>
      <c r="AW6" s="145"/>
      <c r="AX6" s="145"/>
      <c r="AY6" s="145"/>
    </row>
    <row r="7" spans="1:51" ht="29.25" customHeight="1">
      <c r="A7" s="145"/>
      <c r="B7" s="100" t="s">
        <v>198</v>
      </c>
      <c r="C7" s="100" t="s">
        <v>65</v>
      </c>
      <c r="D7" s="365">
        <v>1999</v>
      </c>
      <c r="E7" s="380"/>
      <c r="F7" s="365">
        <v>2000</v>
      </c>
      <c r="G7" s="380"/>
      <c r="H7" s="365">
        <v>2001</v>
      </c>
      <c r="I7" s="380"/>
      <c r="J7" s="365">
        <v>2002</v>
      </c>
      <c r="K7" s="380"/>
      <c r="L7" s="365">
        <v>2003</v>
      </c>
      <c r="M7" s="380"/>
      <c r="N7" s="365">
        <v>2004</v>
      </c>
      <c r="O7" s="380"/>
      <c r="P7" s="365">
        <v>2005</v>
      </c>
      <c r="Q7" s="380"/>
      <c r="R7" s="365">
        <v>2006</v>
      </c>
      <c r="S7" s="380"/>
      <c r="T7" s="365">
        <v>2007</v>
      </c>
      <c r="U7" s="380"/>
      <c r="V7" s="365">
        <v>2008</v>
      </c>
      <c r="W7" s="380"/>
      <c r="X7" s="365">
        <v>2009</v>
      </c>
      <c r="Y7" s="380"/>
      <c r="Z7" s="365">
        <v>2010</v>
      </c>
      <c r="AA7" s="380"/>
      <c r="AB7" s="365">
        <v>2011</v>
      </c>
      <c r="AC7" s="380"/>
      <c r="AD7" s="346">
        <v>2012</v>
      </c>
      <c r="AE7" s="346"/>
      <c r="AF7" s="346">
        <v>2013</v>
      </c>
      <c r="AG7" s="346"/>
      <c r="AH7" s="346">
        <v>2014</v>
      </c>
      <c r="AI7" s="346"/>
      <c r="AJ7" s="346">
        <v>2015</v>
      </c>
      <c r="AK7" s="346"/>
      <c r="AL7" s="346">
        <v>2016</v>
      </c>
      <c r="AM7" s="346"/>
      <c r="AN7" s="346">
        <v>2017</v>
      </c>
      <c r="AO7" s="346"/>
      <c r="AP7" s="346">
        <v>2018</v>
      </c>
      <c r="AQ7" s="346"/>
      <c r="AR7" s="346">
        <v>2019</v>
      </c>
      <c r="AS7" s="346"/>
      <c r="AT7" s="126">
        <v>2020</v>
      </c>
      <c r="AU7" s="126">
        <v>2021</v>
      </c>
      <c r="AV7" s="126">
        <v>2022</v>
      </c>
      <c r="AW7" s="148">
        <v>2023</v>
      </c>
      <c r="AX7" s="283">
        <v>2024</v>
      </c>
      <c r="AY7" s="405" t="s">
        <v>250</v>
      </c>
    </row>
    <row r="8" spans="1:51" ht="29.25" customHeight="1">
      <c r="A8" s="145"/>
      <c r="B8" s="101"/>
      <c r="C8" s="300"/>
      <c r="D8" s="128" t="s">
        <v>202</v>
      </c>
      <c r="E8" s="100" t="s">
        <v>203</v>
      </c>
      <c r="F8" s="128" t="s">
        <v>202</v>
      </c>
      <c r="G8" s="100" t="s">
        <v>203</v>
      </c>
      <c r="H8" s="128" t="s">
        <v>202</v>
      </c>
      <c r="I8" s="100" t="s">
        <v>203</v>
      </c>
      <c r="J8" s="128" t="s">
        <v>202</v>
      </c>
      <c r="K8" s="100" t="s">
        <v>203</v>
      </c>
      <c r="L8" s="128" t="s">
        <v>202</v>
      </c>
      <c r="M8" s="100" t="s">
        <v>203</v>
      </c>
      <c r="N8" s="128" t="s">
        <v>202</v>
      </c>
      <c r="O8" s="100" t="s">
        <v>203</v>
      </c>
      <c r="P8" s="128" t="s">
        <v>202</v>
      </c>
      <c r="Q8" s="100" t="s">
        <v>203</v>
      </c>
      <c r="R8" s="128" t="s">
        <v>202</v>
      </c>
      <c r="S8" s="100" t="s">
        <v>203</v>
      </c>
      <c r="T8" s="128" t="s">
        <v>202</v>
      </c>
      <c r="U8" s="100" t="s">
        <v>203</v>
      </c>
      <c r="V8" s="128" t="s">
        <v>202</v>
      </c>
      <c r="W8" s="100" t="s">
        <v>203</v>
      </c>
      <c r="X8" s="128" t="s">
        <v>202</v>
      </c>
      <c r="Y8" s="100" t="s">
        <v>203</v>
      </c>
      <c r="Z8" s="128" t="s">
        <v>202</v>
      </c>
      <c r="AA8" s="100" t="s">
        <v>203</v>
      </c>
      <c r="AB8" s="128" t="s">
        <v>202</v>
      </c>
      <c r="AC8" s="100" t="s">
        <v>203</v>
      </c>
      <c r="AD8" s="128" t="s">
        <v>202</v>
      </c>
      <c r="AE8" s="100" t="s">
        <v>203</v>
      </c>
      <c r="AF8" s="128" t="s">
        <v>202</v>
      </c>
      <c r="AG8" s="100" t="s">
        <v>203</v>
      </c>
      <c r="AH8" s="128" t="s">
        <v>202</v>
      </c>
      <c r="AI8" s="100" t="s">
        <v>203</v>
      </c>
      <c r="AJ8" s="128" t="s">
        <v>202</v>
      </c>
      <c r="AK8" s="100" t="s">
        <v>203</v>
      </c>
      <c r="AL8" s="128" t="s">
        <v>202</v>
      </c>
      <c r="AM8" s="100" t="s">
        <v>203</v>
      </c>
      <c r="AN8" s="128" t="s">
        <v>202</v>
      </c>
      <c r="AO8" s="100" t="s">
        <v>203</v>
      </c>
      <c r="AP8" s="128" t="s">
        <v>202</v>
      </c>
      <c r="AQ8" s="100" t="s">
        <v>203</v>
      </c>
      <c r="AR8" s="128" t="s">
        <v>202</v>
      </c>
      <c r="AS8" s="101" t="s">
        <v>203</v>
      </c>
      <c r="AT8" s="171"/>
      <c r="AU8" s="171"/>
      <c r="AV8" s="171"/>
      <c r="AW8" s="172"/>
      <c r="AX8" s="289"/>
      <c r="AY8" s="406"/>
    </row>
    <row r="9" spans="1:51" ht="15.6" customHeight="1">
      <c r="A9" s="145"/>
      <c r="B9" s="173" t="s">
        <v>276</v>
      </c>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292"/>
      <c r="AY9" s="175"/>
    </row>
    <row r="10" spans="1:51" ht="59.7" customHeight="1">
      <c r="A10" s="145"/>
      <c r="B10" s="186">
        <v>1</v>
      </c>
      <c r="C10" s="131" t="s">
        <v>277</v>
      </c>
      <c r="D10" s="308"/>
      <c r="E10" s="164">
        <v>1017</v>
      </c>
      <c r="F10" s="308"/>
      <c r="G10" s="164">
        <v>1031</v>
      </c>
      <c r="H10" s="308"/>
      <c r="I10" s="164">
        <v>1153</v>
      </c>
      <c r="J10" s="308"/>
      <c r="K10" s="164">
        <v>1092</v>
      </c>
      <c r="L10" s="308"/>
      <c r="M10" s="164">
        <v>1117</v>
      </c>
      <c r="N10" s="308"/>
      <c r="O10" s="164">
        <v>1106</v>
      </c>
      <c r="P10" s="308"/>
      <c r="Q10" s="164">
        <v>1216</v>
      </c>
      <c r="R10" s="308"/>
      <c r="S10" s="164">
        <v>1102</v>
      </c>
      <c r="T10" s="308"/>
      <c r="U10" s="164">
        <v>1209</v>
      </c>
      <c r="V10" s="308"/>
      <c r="W10" s="164">
        <v>1181</v>
      </c>
      <c r="X10" s="308"/>
      <c r="Y10" s="164">
        <v>1258</v>
      </c>
      <c r="Z10" s="308"/>
      <c r="AA10" s="164">
        <v>1276</v>
      </c>
      <c r="AB10" s="308"/>
      <c r="AC10" s="164">
        <v>1291</v>
      </c>
      <c r="AD10" s="80"/>
      <c r="AE10" s="164">
        <v>1378</v>
      </c>
      <c r="AF10" s="83"/>
      <c r="AG10" s="164">
        <v>1454</v>
      </c>
      <c r="AH10" s="83"/>
      <c r="AI10" s="164">
        <v>1470</v>
      </c>
      <c r="AJ10" s="83"/>
      <c r="AK10" s="164">
        <v>1443</v>
      </c>
      <c r="AL10" s="83"/>
      <c r="AM10" s="164">
        <v>1415</v>
      </c>
      <c r="AN10" s="83"/>
      <c r="AO10" s="164">
        <v>1608</v>
      </c>
      <c r="AP10" s="83"/>
      <c r="AQ10" s="164">
        <v>1611</v>
      </c>
      <c r="AR10" s="155"/>
      <c r="AS10" s="164">
        <v>1673</v>
      </c>
      <c r="AT10" s="164"/>
      <c r="AU10" s="164"/>
      <c r="AV10" s="164"/>
      <c r="AW10" s="309"/>
      <c r="AX10" s="286"/>
      <c r="AY10" s="61" t="s">
        <v>278</v>
      </c>
    </row>
    <row r="11" spans="1:51" ht="127.95" customHeight="1">
      <c r="A11" s="145"/>
      <c r="B11" s="186">
        <v>2</v>
      </c>
      <c r="C11" s="114" t="s">
        <v>279</v>
      </c>
      <c r="D11" s="308"/>
      <c r="E11" s="164">
        <v>1017</v>
      </c>
      <c r="F11" s="308"/>
      <c r="G11" s="164">
        <v>1031</v>
      </c>
      <c r="H11" s="308"/>
      <c r="I11" s="164">
        <v>1153</v>
      </c>
      <c r="J11" s="308"/>
      <c r="K11" s="164">
        <v>1092</v>
      </c>
      <c r="L11" s="308"/>
      <c r="M11" s="164">
        <v>1117</v>
      </c>
      <c r="N11" s="308"/>
      <c r="O11" s="164">
        <v>1106</v>
      </c>
      <c r="P11" s="308"/>
      <c r="Q11" s="164">
        <v>1216</v>
      </c>
      <c r="R11" s="308"/>
      <c r="S11" s="164">
        <v>1102</v>
      </c>
      <c r="T11" s="308"/>
      <c r="U11" s="164">
        <v>1157</v>
      </c>
      <c r="V11" s="308"/>
      <c r="W11" s="164">
        <v>1181</v>
      </c>
      <c r="X11" s="308"/>
      <c r="Y11" s="164">
        <v>1258</v>
      </c>
      <c r="Z11" s="308"/>
      <c r="AA11" s="164">
        <v>1276</v>
      </c>
      <c r="AB11" s="308"/>
      <c r="AC11" s="164">
        <v>1289</v>
      </c>
      <c r="AD11" s="80"/>
      <c r="AE11" s="164">
        <v>1378</v>
      </c>
      <c r="AF11" s="83"/>
      <c r="AG11" s="164">
        <v>1454</v>
      </c>
      <c r="AH11" s="83"/>
      <c r="AI11" s="164">
        <v>1470</v>
      </c>
      <c r="AJ11" s="83"/>
      <c r="AK11" s="164">
        <v>1441</v>
      </c>
      <c r="AL11" s="83"/>
      <c r="AM11" s="164">
        <v>1415</v>
      </c>
      <c r="AN11" s="83"/>
      <c r="AO11" s="164">
        <v>1594</v>
      </c>
      <c r="AP11" s="83"/>
      <c r="AQ11" s="164">
        <v>1591</v>
      </c>
      <c r="AR11" s="155"/>
      <c r="AS11" s="164">
        <v>1639</v>
      </c>
      <c r="AT11" s="164"/>
      <c r="AU11" s="164"/>
      <c r="AV11" s="164"/>
      <c r="AW11" s="309"/>
      <c r="AX11" s="286"/>
      <c r="AY11" s="61" t="s">
        <v>278</v>
      </c>
    </row>
    <row r="12" spans="1:51" ht="116.7" customHeight="1">
      <c r="A12" s="145"/>
      <c r="B12" s="186" t="s">
        <v>280</v>
      </c>
      <c r="C12" s="114" t="s">
        <v>281</v>
      </c>
      <c r="D12" s="308"/>
      <c r="E12" s="164">
        <v>1017</v>
      </c>
      <c r="F12" s="308"/>
      <c r="G12" s="164">
        <v>1031</v>
      </c>
      <c r="H12" s="308"/>
      <c r="I12" s="164">
        <v>1153</v>
      </c>
      <c r="J12" s="308"/>
      <c r="K12" s="164">
        <v>1092</v>
      </c>
      <c r="L12" s="308"/>
      <c r="M12" s="164">
        <v>1117</v>
      </c>
      <c r="N12" s="308"/>
      <c r="O12" s="164">
        <v>1106</v>
      </c>
      <c r="P12" s="308"/>
      <c r="Q12" s="164">
        <v>1216</v>
      </c>
      <c r="R12" s="308"/>
      <c r="S12" s="164">
        <v>1102</v>
      </c>
      <c r="T12" s="308"/>
      <c r="U12" s="164">
        <v>1157</v>
      </c>
      <c r="V12" s="308"/>
      <c r="W12" s="164">
        <v>1181</v>
      </c>
      <c r="X12" s="308"/>
      <c r="Y12" s="164">
        <v>1258</v>
      </c>
      <c r="Z12" s="308"/>
      <c r="AA12" s="164">
        <v>1276</v>
      </c>
      <c r="AB12" s="308"/>
      <c r="AC12" s="164">
        <v>1289</v>
      </c>
      <c r="AD12" s="80"/>
      <c r="AE12" s="164">
        <v>1378</v>
      </c>
      <c r="AF12" s="83"/>
      <c r="AG12" s="164">
        <v>1454</v>
      </c>
      <c r="AH12" s="83"/>
      <c r="AI12" s="164">
        <v>1470</v>
      </c>
      <c r="AJ12" s="83"/>
      <c r="AK12" s="164">
        <v>1441</v>
      </c>
      <c r="AL12" s="83"/>
      <c r="AM12" s="164">
        <v>1415</v>
      </c>
      <c r="AN12" s="83"/>
      <c r="AO12" s="164">
        <v>1594</v>
      </c>
      <c r="AP12" s="83"/>
      <c r="AQ12" s="164">
        <v>1591</v>
      </c>
      <c r="AR12" s="155"/>
      <c r="AS12" s="164">
        <v>1639</v>
      </c>
      <c r="AT12" s="164"/>
      <c r="AU12" s="164"/>
      <c r="AV12" s="164"/>
      <c r="AW12" s="309"/>
      <c r="AX12" s="290"/>
      <c r="AY12" s="61" t="s">
        <v>278</v>
      </c>
    </row>
    <row r="13" spans="1:51" ht="156.6" customHeight="1">
      <c r="A13" s="145"/>
      <c r="B13" s="186" t="s">
        <v>282</v>
      </c>
      <c r="C13" s="114" t="s">
        <v>283</v>
      </c>
      <c r="D13" s="308"/>
      <c r="E13" s="164">
        <v>52</v>
      </c>
      <c r="F13" s="308"/>
      <c r="G13" s="164">
        <v>71</v>
      </c>
      <c r="H13" s="308"/>
      <c r="I13" s="164">
        <v>69</v>
      </c>
      <c r="J13" s="308"/>
      <c r="K13" s="164">
        <v>62</v>
      </c>
      <c r="L13" s="308"/>
      <c r="M13" s="164">
        <v>66</v>
      </c>
      <c r="N13" s="308"/>
      <c r="O13" s="164">
        <v>53</v>
      </c>
      <c r="P13" s="308"/>
      <c r="Q13" s="164">
        <v>65</v>
      </c>
      <c r="R13" s="308"/>
      <c r="S13" s="164">
        <v>56</v>
      </c>
      <c r="T13" s="308"/>
      <c r="U13" s="164">
        <v>14</v>
      </c>
      <c r="V13" s="308"/>
      <c r="W13" s="164">
        <v>69</v>
      </c>
      <c r="X13" s="308"/>
      <c r="Y13" s="164">
        <v>56</v>
      </c>
      <c r="Z13" s="308"/>
      <c r="AA13" s="164">
        <v>101</v>
      </c>
      <c r="AB13" s="308"/>
      <c r="AC13" s="164">
        <v>174</v>
      </c>
      <c r="AD13" s="80"/>
      <c r="AE13" s="164">
        <v>115</v>
      </c>
      <c r="AF13" s="83"/>
      <c r="AG13" s="164">
        <v>158</v>
      </c>
      <c r="AH13" s="83"/>
      <c r="AI13" s="164">
        <v>188</v>
      </c>
      <c r="AJ13" s="83"/>
      <c r="AK13" s="164">
        <v>163</v>
      </c>
      <c r="AL13" s="83"/>
      <c r="AM13" s="164">
        <v>175</v>
      </c>
      <c r="AN13" s="83"/>
      <c r="AO13" s="164">
        <v>191</v>
      </c>
      <c r="AP13" s="83"/>
      <c r="AQ13" s="164">
        <v>181</v>
      </c>
      <c r="AR13" s="155"/>
      <c r="AS13" s="164">
        <v>115</v>
      </c>
      <c r="AT13" s="164"/>
      <c r="AU13" s="164"/>
      <c r="AV13" s="164"/>
      <c r="AW13" s="309"/>
      <c r="AX13" s="291"/>
      <c r="AY13" s="61" t="s">
        <v>278</v>
      </c>
    </row>
    <row r="14" spans="1:51" ht="67.95" customHeight="1" thickBot="1">
      <c r="A14" s="145"/>
      <c r="B14" s="107">
        <v>5</v>
      </c>
      <c r="C14" s="131" t="s">
        <v>284</v>
      </c>
      <c r="D14" s="308"/>
      <c r="E14" s="164"/>
      <c r="F14" s="308"/>
      <c r="G14" s="164"/>
      <c r="H14" s="308"/>
      <c r="I14" s="164"/>
      <c r="J14" s="308"/>
      <c r="K14" s="164"/>
      <c r="L14" s="308"/>
      <c r="M14" s="164"/>
      <c r="N14" s="308"/>
      <c r="O14" s="164"/>
      <c r="P14" s="308"/>
      <c r="Q14" s="164"/>
      <c r="R14" s="308"/>
      <c r="S14" s="164"/>
      <c r="T14" s="308"/>
      <c r="U14" s="164"/>
      <c r="V14" s="308"/>
      <c r="W14" s="164"/>
      <c r="X14" s="308"/>
      <c r="Y14" s="164"/>
      <c r="Z14" s="308"/>
      <c r="AA14" s="164"/>
      <c r="AB14" s="308"/>
      <c r="AC14" s="164"/>
      <c r="AD14" s="80"/>
      <c r="AE14" s="164"/>
      <c r="AF14" s="83"/>
      <c r="AG14" s="164"/>
      <c r="AH14" s="83"/>
      <c r="AI14" s="164"/>
      <c r="AJ14" s="83"/>
      <c r="AK14" s="164"/>
      <c r="AL14" s="83"/>
      <c r="AM14" s="164"/>
      <c r="AN14" s="83"/>
      <c r="AO14" s="164">
        <v>0</v>
      </c>
      <c r="AP14" s="83"/>
      <c r="AQ14" s="164">
        <v>0</v>
      </c>
      <c r="AR14" s="155"/>
      <c r="AS14" s="164"/>
      <c r="AT14" s="164"/>
      <c r="AU14" s="164"/>
      <c r="AV14" s="164"/>
      <c r="AW14" s="309"/>
      <c r="AX14" s="287"/>
      <c r="AY14" s="61" t="s">
        <v>278</v>
      </c>
    </row>
    <row r="15" spans="1:51" ht="19.5" customHeight="1" thickTop="1">
      <c r="A15" s="145"/>
      <c r="B15" s="130" t="s">
        <v>223</v>
      </c>
      <c r="C15" s="105"/>
      <c r="D15" s="116"/>
      <c r="E15" s="191"/>
      <c r="F15" s="116"/>
      <c r="G15" s="191"/>
      <c r="H15" s="116"/>
      <c r="I15" s="191"/>
      <c r="J15" s="116"/>
      <c r="K15" s="191"/>
      <c r="L15" s="116"/>
      <c r="M15" s="191"/>
      <c r="N15" s="116"/>
      <c r="O15" s="191"/>
      <c r="P15" s="116"/>
      <c r="Q15" s="191"/>
      <c r="R15" s="116"/>
      <c r="S15" s="191"/>
      <c r="T15" s="116"/>
      <c r="U15" s="191"/>
      <c r="V15" s="116"/>
      <c r="W15" s="191"/>
      <c r="X15" s="116"/>
      <c r="Y15" s="191"/>
      <c r="Z15" s="116"/>
      <c r="AA15" s="191"/>
      <c r="AB15" s="116"/>
      <c r="AC15" s="191"/>
      <c r="AD15" s="116"/>
      <c r="AE15" s="191"/>
      <c r="AF15" s="116"/>
      <c r="AG15" s="191"/>
      <c r="AH15" s="116"/>
      <c r="AI15" s="191"/>
      <c r="AJ15" s="116"/>
      <c r="AK15" s="191"/>
      <c r="AL15" s="116"/>
      <c r="AM15" s="191"/>
      <c r="AN15" s="116"/>
      <c r="AO15" s="191"/>
      <c r="AP15" s="116"/>
      <c r="AQ15" s="191"/>
      <c r="AR15" s="116"/>
      <c r="AS15" s="191"/>
      <c r="AT15" s="191"/>
      <c r="AU15" s="191"/>
      <c r="AV15" s="191"/>
      <c r="AW15" s="192"/>
      <c r="AX15" s="288" t="s">
        <v>224</v>
      </c>
      <c r="AY15" s="176"/>
    </row>
    <row r="16" spans="1:51" ht="135.75" customHeight="1">
      <c r="A16" s="145"/>
      <c r="B16" s="107">
        <v>6</v>
      </c>
      <c r="C16" s="131" t="s">
        <v>285</v>
      </c>
      <c r="D16" s="122"/>
      <c r="E16" s="56">
        <f t="shared" ref="E16" si="0">IF(OR(ISBLANK(E10),ISBLANK(E11)),"",100*E11/E10)</f>
        <v>100</v>
      </c>
      <c r="F16" s="122"/>
      <c r="G16" s="56">
        <f t="shared" ref="G16" si="1">IF(OR(ISBLANK(G10),ISBLANK(G11)),"",100*G11/G10)</f>
        <v>100</v>
      </c>
      <c r="H16" s="122"/>
      <c r="I16" s="56">
        <f t="shared" ref="I16" si="2">IF(OR(ISBLANK(I10),ISBLANK(I11)),"",100*I11/I10)</f>
        <v>100</v>
      </c>
      <c r="J16" s="122"/>
      <c r="K16" s="56">
        <f>IF(OR(ISBLANK(K10),ISBLANK(K11)),"",100*K11/K10)</f>
        <v>100</v>
      </c>
      <c r="L16" s="122"/>
      <c r="M16" s="56">
        <f t="shared" ref="M16" si="3">IF(OR(ISBLANK(M10),ISBLANK(M11)),"",100*M11/M10)</f>
        <v>100</v>
      </c>
      <c r="N16" s="122"/>
      <c r="O16" s="56">
        <f t="shared" ref="O16:Q16" si="4">IF(OR(ISBLANK(O10),ISBLANK(O11)),"",100*O11/O10)</f>
        <v>100</v>
      </c>
      <c r="P16" s="122"/>
      <c r="Q16" s="56">
        <f t="shared" si="4"/>
        <v>100</v>
      </c>
      <c r="R16" s="122"/>
      <c r="S16" s="56">
        <f t="shared" ref="S16" si="5">IF(OR(ISBLANK(S10),ISBLANK(S11)),"",100*S11/S10)</f>
        <v>100</v>
      </c>
      <c r="T16" s="122"/>
      <c r="U16" s="56">
        <f t="shared" ref="U16" si="6">IF(OR(ISBLANK(U10),ISBLANK(U11)),"",100*U11/U10)</f>
        <v>95.6989247311828</v>
      </c>
      <c r="V16" s="122"/>
      <c r="W16" s="56">
        <f>IF(OR(ISBLANK(W10),ISBLANK(W11)),"",100*W11/W10)</f>
        <v>100</v>
      </c>
      <c r="X16" s="122"/>
      <c r="Y16" s="56">
        <f t="shared" ref="Y16" si="7">IF(OR(ISBLANK(Y10),ISBLANK(Y11)),"",100*Y11/Y10)</f>
        <v>100</v>
      </c>
      <c r="Z16" s="122"/>
      <c r="AA16" s="56">
        <f t="shared" ref="AA16:AC16" si="8">IF(OR(ISBLANK(AA10),ISBLANK(AA11)),"",100*AA11/AA10)</f>
        <v>100</v>
      </c>
      <c r="AB16" s="122"/>
      <c r="AC16" s="56">
        <f t="shared" si="8"/>
        <v>99.845081332300538</v>
      </c>
      <c r="AD16" s="122" t="str">
        <f t="shared" ref="AD16:AW16" si="9">IF(OR(ISBLANK(AD10),ISBLANK(AD11)),"",100*AD11/AD10)</f>
        <v/>
      </c>
      <c r="AE16" s="56">
        <f t="shared" si="9"/>
        <v>100</v>
      </c>
      <c r="AF16" s="123" t="str">
        <f t="shared" si="9"/>
        <v/>
      </c>
      <c r="AG16" s="56">
        <f t="shared" si="9"/>
        <v>100</v>
      </c>
      <c r="AH16" s="123" t="str">
        <f t="shared" si="9"/>
        <v/>
      </c>
      <c r="AI16" s="56">
        <f t="shared" si="9"/>
        <v>100</v>
      </c>
      <c r="AJ16" s="123" t="str">
        <f t="shared" si="9"/>
        <v/>
      </c>
      <c r="AK16" s="56">
        <f t="shared" si="9"/>
        <v>99.86139986139986</v>
      </c>
      <c r="AL16" s="123" t="str">
        <f t="shared" si="9"/>
        <v/>
      </c>
      <c r="AM16" s="56">
        <f t="shared" si="9"/>
        <v>100</v>
      </c>
      <c r="AN16" s="123" t="str">
        <f t="shared" si="9"/>
        <v/>
      </c>
      <c r="AO16" s="56">
        <f t="shared" si="9"/>
        <v>99.129353233830841</v>
      </c>
      <c r="AP16" s="123" t="str">
        <f t="shared" si="9"/>
        <v/>
      </c>
      <c r="AQ16" s="56">
        <f t="shared" si="9"/>
        <v>98.75853507138423</v>
      </c>
      <c r="AR16" s="123" t="str">
        <f t="shared" si="9"/>
        <v/>
      </c>
      <c r="AS16" s="56">
        <f t="shared" si="9"/>
        <v>97.967722653915118</v>
      </c>
      <c r="AT16" s="56" t="str">
        <f t="shared" si="9"/>
        <v/>
      </c>
      <c r="AU16" s="56" t="str">
        <f t="shared" si="9"/>
        <v/>
      </c>
      <c r="AV16" s="56" t="str">
        <f t="shared" si="9"/>
        <v/>
      </c>
      <c r="AW16" s="193" t="str">
        <f t="shared" si="9"/>
        <v/>
      </c>
      <c r="AX16" s="177"/>
      <c r="AY16" s="61"/>
    </row>
    <row r="17" spans="1:51" ht="108" customHeight="1">
      <c r="A17" s="145"/>
      <c r="B17" s="107">
        <v>7</v>
      </c>
      <c r="C17" s="131" t="s">
        <v>286</v>
      </c>
      <c r="D17" s="122"/>
      <c r="E17" s="56">
        <f t="shared" ref="E17" si="10">IF(OR(ISBLANK(E10),ISBLANK(E12)),"",100*E12/E10)</f>
        <v>100</v>
      </c>
      <c r="F17" s="122"/>
      <c r="G17" s="56">
        <f t="shared" ref="G17" si="11">IF(OR(ISBLANK(G10),ISBLANK(G12)),"",100*G12/G10)</f>
        <v>100</v>
      </c>
      <c r="H17" s="122"/>
      <c r="I17" s="56">
        <f t="shared" ref="I17" si="12">IF(OR(ISBLANK(I10),ISBLANK(I12)),"",100*I12/I10)</f>
        <v>100</v>
      </c>
      <c r="J17" s="122"/>
      <c r="K17" s="56">
        <f t="shared" ref="K17" si="13">IF(OR(ISBLANK(K10),ISBLANK(K12)),"",100*K12/K10)</f>
        <v>100</v>
      </c>
      <c r="L17" s="122"/>
      <c r="M17" s="56">
        <f t="shared" ref="M17" si="14">IF(OR(ISBLANK(M10),ISBLANK(M12)),"",100*M12/M10)</f>
        <v>100</v>
      </c>
      <c r="N17" s="122"/>
      <c r="O17" s="56">
        <f t="shared" ref="O17:Q17" si="15">IF(OR(ISBLANK(O10),ISBLANK(O12)),"",100*O12/O10)</f>
        <v>100</v>
      </c>
      <c r="P17" s="122"/>
      <c r="Q17" s="56">
        <f t="shared" si="15"/>
        <v>100</v>
      </c>
      <c r="R17" s="122"/>
      <c r="S17" s="56">
        <f t="shared" ref="S17" si="16">IF(OR(ISBLANK(S10),ISBLANK(S12)),"",100*S12/S10)</f>
        <v>100</v>
      </c>
      <c r="T17" s="122"/>
      <c r="U17" s="56">
        <f t="shared" ref="U17" si="17">IF(OR(ISBLANK(U10),ISBLANK(U12)),"",100*U12/U10)</f>
        <v>95.6989247311828</v>
      </c>
      <c r="V17" s="122"/>
      <c r="W17" s="56">
        <f t="shared" ref="W17" si="18">IF(OR(ISBLANK(W10),ISBLANK(W12)),"",100*W12/W10)</f>
        <v>100</v>
      </c>
      <c r="X17" s="122"/>
      <c r="Y17" s="56">
        <f t="shared" ref="Y17" si="19">IF(OR(ISBLANK(Y10),ISBLANK(Y12)),"",100*Y12/Y10)</f>
        <v>100</v>
      </c>
      <c r="Z17" s="122"/>
      <c r="AA17" s="56">
        <f t="shared" ref="AA17:AC17" si="20">IF(OR(ISBLANK(AA10),ISBLANK(AA12)),"",100*AA12/AA10)</f>
        <v>100</v>
      </c>
      <c r="AB17" s="122"/>
      <c r="AC17" s="56">
        <f t="shared" si="20"/>
        <v>99.845081332300538</v>
      </c>
      <c r="AD17" s="122" t="str">
        <f t="shared" ref="AD17:AW17" si="21">IF(OR(ISBLANK(AD10),ISBLANK(AD12)),"",100*AD12/AD10)</f>
        <v/>
      </c>
      <c r="AE17" s="56">
        <f t="shared" si="21"/>
        <v>100</v>
      </c>
      <c r="AF17" s="123" t="str">
        <f t="shared" si="21"/>
        <v/>
      </c>
      <c r="AG17" s="56">
        <f t="shared" si="21"/>
        <v>100</v>
      </c>
      <c r="AH17" s="123" t="str">
        <f t="shared" si="21"/>
        <v/>
      </c>
      <c r="AI17" s="56">
        <f t="shared" si="21"/>
        <v>100</v>
      </c>
      <c r="AJ17" s="123" t="str">
        <f t="shared" si="21"/>
        <v/>
      </c>
      <c r="AK17" s="56">
        <f t="shared" si="21"/>
        <v>99.86139986139986</v>
      </c>
      <c r="AL17" s="123" t="str">
        <f t="shared" si="21"/>
        <v/>
      </c>
      <c r="AM17" s="56">
        <f t="shared" si="21"/>
        <v>100</v>
      </c>
      <c r="AN17" s="123" t="str">
        <f t="shared" si="21"/>
        <v/>
      </c>
      <c r="AO17" s="56">
        <f t="shared" si="21"/>
        <v>99.129353233830841</v>
      </c>
      <c r="AP17" s="123" t="str">
        <f t="shared" si="21"/>
        <v/>
      </c>
      <c r="AQ17" s="56">
        <f t="shared" si="21"/>
        <v>98.75853507138423</v>
      </c>
      <c r="AR17" s="123" t="str">
        <f t="shared" si="21"/>
        <v/>
      </c>
      <c r="AS17" s="56">
        <f t="shared" si="21"/>
        <v>97.967722653915118</v>
      </c>
      <c r="AT17" s="56" t="str">
        <f t="shared" si="21"/>
        <v/>
      </c>
      <c r="AU17" s="56" t="str">
        <f t="shared" si="21"/>
        <v/>
      </c>
      <c r="AV17" s="56" t="str">
        <f t="shared" si="21"/>
        <v/>
      </c>
      <c r="AW17" s="193" t="str">
        <f t="shared" si="21"/>
        <v/>
      </c>
      <c r="AX17" s="178"/>
      <c r="AY17" s="61"/>
    </row>
    <row r="18" spans="1:51" ht="58.95" customHeight="1" thickBot="1">
      <c r="A18" s="145"/>
      <c r="B18" s="107">
        <v>8</v>
      </c>
      <c r="C18" s="132" t="s">
        <v>287</v>
      </c>
      <c r="D18" s="122"/>
      <c r="E18" s="56">
        <f t="shared" ref="E18:I18" si="22">IF(OR(ISBLANK(E$12),ISBLANK(E$13)),"",100*E$13/E$12)</f>
        <v>5.1130776794493604</v>
      </c>
      <c r="F18" s="122"/>
      <c r="G18" s="56">
        <f t="shared" si="22"/>
        <v>6.8865179437439377</v>
      </c>
      <c r="H18" s="122"/>
      <c r="I18" s="56">
        <f t="shared" si="22"/>
        <v>5.9843885516045097</v>
      </c>
      <c r="J18" s="122"/>
      <c r="K18" s="56">
        <f t="shared" ref="K18:M18" si="23">IF(OR(ISBLANK(K$12),ISBLANK(K$13)),"",100*K$13/K$12)</f>
        <v>5.6776556776556779</v>
      </c>
      <c r="L18" s="122"/>
      <c r="M18" s="56">
        <f t="shared" si="23"/>
        <v>5.9086839749328561</v>
      </c>
      <c r="N18" s="122"/>
      <c r="O18" s="56">
        <f t="shared" ref="O18:U18" si="24">IF(OR(ISBLANK(O$12),ISBLANK(O$13)),"",100*O$13/O$12)</f>
        <v>4.7920433996383363</v>
      </c>
      <c r="P18" s="122"/>
      <c r="Q18" s="56">
        <f t="shared" si="24"/>
        <v>5.3453947368421053</v>
      </c>
      <c r="R18" s="122"/>
      <c r="S18" s="56">
        <f t="shared" si="24"/>
        <v>5.0816696914700543</v>
      </c>
      <c r="T18" s="122"/>
      <c r="U18" s="56">
        <f t="shared" si="24"/>
        <v>1.2100259291270528</v>
      </c>
      <c r="V18" s="122"/>
      <c r="W18" s="56">
        <f t="shared" ref="W18:AW18" si="25">IF(OR(ISBLANK(W$12),ISBLANK(W$13)),"",100*W$13/W$12)</f>
        <v>5.8425063505503809</v>
      </c>
      <c r="X18" s="122"/>
      <c r="Y18" s="56">
        <f t="shared" si="25"/>
        <v>4.4515103338632747</v>
      </c>
      <c r="Z18" s="122"/>
      <c r="AA18" s="56">
        <f t="shared" si="25"/>
        <v>7.915360501567398</v>
      </c>
      <c r="AB18" s="122"/>
      <c r="AC18" s="56">
        <f t="shared" si="25"/>
        <v>13.498836307214896</v>
      </c>
      <c r="AD18" s="122" t="str">
        <f>IF(OR(ISBLANK(AD$12),ISBLANK(AD$13)),"",100*AD$13/AD$12)</f>
        <v/>
      </c>
      <c r="AE18" s="56">
        <f t="shared" si="25"/>
        <v>8.3454281567489108</v>
      </c>
      <c r="AF18" s="123" t="str">
        <f t="shared" si="25"/>
        <v/>
      </c>
      <c r="AG18" s="56">
        <f t="shared" si="25"/>
        <v>10.866574965612104</v>
      </c>
      <c r="AH18" s="123" t="str">
        <f t="shared" si="25"/>
        <v/>
      </c>
      <c r="AI18" s="56">
        <f t="shared" si="25"/>
        <v>12.789115646258503</v>
      </c>
      <c r="AJ18" s="123" t="str">
        <f t="shared" si="25"/>
        <v/>
      </c>
      <c r="AK18" s="56">
        <f t="shared" si="25"/>
        <v>11.311589174184594</v>
      </c>
      <c r="AL18" s="123" t="str">
        <f t="shared" si="25"/>
        <v/>
      </c>
      <c r="AM18" s="56">
        <f t="shared" si="25"/>
        <v>12.367491166077739</v>
      </c>
      <c r="AN18" s="123" t="str">
        <f t="shared" si="25"/>
        <v/>
      </c>
      <c r="AO18" s="56">
        <f t="shared" si="25"/>
        <v>11.982434127979925</v>
      </c>
      <c r="AP18" s="123" t="str">
        <f t="shared" si="25"/>
        <v/>
      </c>
      <c r="AQ18" s="56">
        <f t="shared" si="25"/>
        <v>11.376492771841608</v>
      </c>
      <c r="AR18" s="123" t="str">
        <f t="shared" si="25"/>
        <v/>
      </c>
      <c r="AS18" s="56">
        <f t="shared" si="25"/>
        <v>7.0164734594264795</v>
      </c>
      <c r="AT18" s="56" t="str">
        <f t="shared" si="25"/>
        <v/>
      </c>
      <c r="AU18" s="56" t="str">
        <f t="shared" si="25"/>
        <v/>
      </c>
      <c r="AV18" s="56" t="str">
        <f t="shared" si="25"/>
        <v/>
      </c>
      <c r="AW18" s="193" t="str">
        <f t="shared" si="25"/>
        <v/>
      </c>
      <c r="AX18" s="179"/>
      <c r="AY18" s="61"/>
    </row>
    <row r="19" spans="1:51" ht="6.6" customHeight="1" thickTop="1">
      <c r="A19" s="145"/>
      <c r="B19" s="145"/>
      <c r="C19" s="152"/>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45"/>
      <c r="AL19" s="51"/>
      <c r="AM19" s="145"/>
      <c r="AN19" s="145"/>
      <c r="AO19" s="145"/>
      <c r="AP19" s="145"/>
      <c r="AQ19" s="145"/>
      <c r="AR19" s="145"/>
      <c r="AS19" s="145"/>
      <c r="AT19" s="145"/>
      <c r="AU19" s="145"/>
      <c r="AV19" s="145"/>
      <c r="AW19" s="145"/>
      <c r="AX19" s="118"/>
      <c r="AY19" s="145"/>
    </row>
    <row r="20" spans="1:51">
      <c r="A20" s="145"/>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row>
    <row r="21" spans="1:51" ht="15.6" customHeight="1">
      <c r="A21" s="145"/>
      <c r="B21" s="137" t="s">
        <v>238</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352"/>
      <c r="AR21" s="352"/>
      <c r="AS21" s="353"/>
      <c r="AT21" s="145"/>
      <c r="AU21" s="145"/>
      <c r="AV21" s="145"/>
      <c r="AW21" s="145"/>
      <c r="AX21" s="145"/>
      <c r="AY21" s="145"/>
    </row>
    <row r="22" spans="1:51" ht="15.6" customHeight="1">
      <c r="A22" s="145"/>
      <c r="B22" s="138" t="s">
        <v>198</v>
      </c>
      <c r="C22" s="112" t="s">
        <v>65</v>
      </c>
      <c r="D22" s="306"/>
      <c r="E22" s="306"/>
      <c r="F22" s="306"/>
      <c r="G22" s="306"/>
      <c r="H22" s="306"/>
      <c r="I22" s="306"/>
      <c r="J22" s="306"/>
      <c r="K22" s="306"/>
      <c r="L22" s="306"/>
      <c r="M22" s="306"/>
      <c r="N22" s="306"/>
      <c r="O22" s="306"/>
      <c r="P22" s="306"/>
      <c r="Q22" s="306">
        <v>1999</v>
      </c>
      <c r="R22" s="141">
        <v>2000</v>
      </c>
      <c r="S22" s="139">
        <v>2001</v>
      </c>
      <c r="T22" s="140">
        <v>2002</v>
      </c>
      <c r="U22" s="141">
        <v>2003</v>
      </c>
      <c r="V22" s="142">
        <v>2004</v>
      </c>
      <c r="W22" s="142">
        <v>2005</v>
      </c>
      <c r="X22" s="141">
        <v>2006</v>
      </c>
      <c r="Y22" s="139">
        <v>2007</v>
      </c>
      <c r="Z22" s="140">
        <v>2008</v>
      </c>
      <c r="AA22" s="141">
        <v>2009</v>
      </c>
      <c r="AB22" s="142">
        <v>2010</v>
      </c>
      <c r="AC22" s="141">
        <v>2011</v>
      </c>
      <c r="AD22" s="139">
        <v>2012</v>
      </c>
      <c r="AE22" s="140">
        <v>2013</v>
      </c>
      <c r="AF22" s="141">
        <v>2014</v>
      </c>
      <c r="AG22" s="142">
        <v>2015</v>
      </c>
      <c r="AH22" s="141">
        <v>2016</v>
      </c>
      <c r="AI22" s="141">
        <v>2017</v>
      </c>
      <c r="AJ22" s="140">
        <v>2018</v>
      </c>
      <c r="AK22" s="141">
        <v>2019</v>
      </c>
      <c r="AL22" s="140">
        <v>2020</v>
      </c>
      <c r="AM22" s="141">
        <v>2021</v>
      </c>
      <c r="AN22" s="140">
        <v>2022</v>
      </c>
      <c r="AO22" s="141">
        <v>2023</v>
      </c>
      <c r="AP22" s="41">
        <v>2024</v>
      </c>
      <c r="AQ22" s="349" t="s">
        <v>271</v>
      </c>
      <c r="AR22" s="350"/>
      <c r="AS22" s="351"/>
      <c r="AT22" s="145"/>
      <c r="AU22" s="145"/>
      <c r="AV22" s="145"/>
      <c r="AW22" s="145"/>
      <c r="AX22" s="145"/>
      <c r="AY22" s="145"/>
    </row>
    <row r="23" spans="1:51" ht="15.6" customHeight="1">
      <c r="A23" s="145"/>
      <c r="B23" s="130" t="s">
        <v>288</v>
      </c>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347"/>
      <c r="AR23" s="347"/>
      <c r="AS23" s="348"/>
      <c r="AT23" s="145"/>
      <c r="AU23" s="145"/>
      <c r="AV23" s="145"/>
      <c r="AW23" s="145"/>
      <c r="AX23" s="145"/>
      <c r="AY23" s="145"/>
    </row>
    <row r="24" spans="1:51" ht="151.19999999999999" customHeight="1">
      <c r="A24" s="145"/>
      <c r="B24" s="107">
        <v>9</v>
      </c>
      <c r="C24" s="131" t="s">
        <v>289</v>
      </c>
      <c r="D24" s="307"/>
      <c r="E24" s="307"/>
      <c r="F24" s="307"/>
      <c r="G24" s="307"/>
      <c r="H24" s="307"/>
      <c r="I24" s="307"/>
      <c r="J24" s="307"/>
      <c r="K24" s="307"/>
      <c r="L24" s="307"/>
      <c r="M24" s="307"/>
      <c r="N24" s="307"/>
      <c r="O24" s="307"/>
      <c r="P24" s="307"/>
      <c r="Q24" s="307"/>
      <c r="R24" s="307"/>
      <c r="S24" s="307"/>
      <c r="T24" s="307"/>
      <c r="U24" s="307"/>
      <c r="V24" s="307"/>
      <c r="W24" s="307"/>
      <c r="X24" s="307"/>
      <c r="Y24" s="307"/>
      <c r="Z24" s="307"/>
      <c r="AA24" s="307"/>
      <c r="AB24" s="307"/>
      <c r="AC24" s="307"/>
      <c r="AD24" s="180"/>
      <c r="AE24" s="181"/>
      <c r="AF24" s="182"/>
      <c r="AG24" s="183"/>
      <c r="AH24" s="182"/>
      <c r="AI24" s="182"/>
      <c r="AJ24" s="181"/>
      <c r="AK24" s="181"/>
      <c r="AL24" s="181"/>
      <c r="AM24" s="181"/>
      <c r="AN24" s="181"/>
      <c r="AO24" s="181"/>
      <c r="AP24" s="184"/>
      <c r="AQ24" s="354" t="s">
        <v>290</v>
      </c>
      <c r="AR24" s="355"/>
      <c r="AS24" s="356"/>
      <c r="AT24" s="145"/>
      <c r="AU24" s="145"/>
      <c r="AV24" s="145"/>
      <c r="AW24" s="145"/>
      <c r="AX24" s="145"/>
      <c r="AY24" s="145"/>
    </row>
    <row r="25" spans="1:51">
      <c r="A25" s="145"/>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row>
    <row r="26" spans="1:51" ht="21" customHeight="1">
      <c r="A26" s="145"/>
      <c r="B26" s="407" t="s">
        <v>291</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9"/>
      <c r="AG26" s="303" t="s">
        <v>292</v>
      </c>
      <c r="AH26" s="410" t="s">
        <v>293</v>
      </c>
      <c r="AI26" s="411"/>
      <c r="AJ26" s="411"/>
      <c r="AK26" s="411"/>
      <c r="AL26" s="412"/>
      <c r="AM26" s="413"/>
      <c r="AN26" s="414"/>
      <c r="AO26" s="414"/>
      <c r="AP26" s="414"/>
      <c r="AQ26" s="414"/>
      <c r="AR26" s="145"/>
      <c r="AS26" s="145"/>
      <c r="AT26" s="145"/>
      <c r="AU26" s="145"/>
      <c r="AV26" s="145"/>
      <c r="AW26" s="145"/>
      <c r="AX26" s="145"/>
      <c r="AY26" s="145"/>
    </row>
    <row r="27" spans="1:51" ht="39.6" customHeight="1">
      <c r="A27" s="145"/>
      <c r="B27" s="186" t="s">
        <v>294</v>
      </c>
      <c r="C27" s="396" t="s">
        <v>295</v>
      </c>
      <c r="D27" s="397"/>
      <c r="E27" s="397"/>
      <c r="F27" s="397"/>
      <c r="G27" s="397"/>
      <c r="H27" s="397"/>
      <c r="I27" s="397"/>
      <c r="J27" s="397"/>
      <c r="K27" s="397"/>
      <c r="L27" s="397"/>
      <c r="M27" s="397"/>
      <c r="N27" s="397"/>
      <c r="O27" s="397"/>
      <c r="P27" s="397"/>
      <c r="Q27" s="397"/>
      <c r="R27" s="397"/>
      <c r="S27" s="397"/>
      <c r="T27" s="397"/>
      <c r="U27" s="397"/>
      <c r="V27" s="397"/>
      <c r="W27" s="397"/>
      <c r="X27" s="397"/>
      <c r="Y27" s="397"/>
      <c r="Z27" s="397"/>
      <c r="AA27" s="397"/>
      <c r="AB27" s="397"/>
      <c r="AC27" s="397"/>
      <c r="AD27" s="397"/>
      <c r="AE27" s="397"/>
      <c r="AF27" s="398"/>
      <c r="AG27" s="194" t="s">
        <v>195</v>
      </c>
      <c r="AH27" s="399" t="s">
        <v>296</v>
      </c>
      <c r="AI27" s="400"/>
      <c r="AJ27" s="400"/>
      <c r="AK27" s="400"/>
      <c r="AL27" s="401"/>
      <c r="AM27" s="301"/>
      <c r="AN27" s="302"/>
      <c r="AO27" s="302"/>
      <c r="AP27" s="302"/>
      <c r="AQ27" s="302"/>
      <c r="AR27" s="145"/>
      <c r="AS27" s="145"/>
      <c r="AT27" s="145"/>
      <c r="AU27" s="145"/>
      <c r="AV27" s="145"/>
      <c r="AW27" s="145"/>
      <c r="AX27" s="145"/>
      <c r="AY27" s="145"/>
    </row>
    <row r="28" spans="1:51" ht="21" customHeight="1">
      <c r="A28" s="145"/>
      <c r="B28" s="186" t="s">
        <v>297</v>
      </c>
      <c r="C28" s="392" t="s">
        <v>298</v>
      </c>
      <c r="D28" s="392"/>
      <c r="E28" s="392"/>
      <c r="F28" s="392"/>
      <c r="G28" s="392"/>
      <c r="H28" s="392"/>
      <c r="I28" s="392"/>
      <c r="J28" s="392"/>
      <c r="K28" s="392"/>
      <c r="L28" s="392"/>
      <c r="M28" s="392"/>
      <c r="N28" s="392"/>
      <c r="O28" s="392"/>
      <c r="P28" s="392"/>
      <c r="Q28" s="392"/>
      <c r="R28" s="392"/>
      <c r="S28" s="392"/>
      <c r="T28" s="392"/>
      <c r="U28" s="392"/>
      <c r="V28" s="392"/>
      <c r="W28" s="392"/>
      <c r="X28" s="392"/>
      <c r="Y28" s="392"/>
      <c r="Z28" s="392"/>
      <c r="AA28" s="392"/>
      <c r="AB28" s="392"/>
      <c r="AC28" s="392"/>
      <c r="AD28" s="392"/>
      <c r="AE28" s="392"/>
      <c r="AF28" s="392"/>
      <c r="AG28" s="194" t="s">
        <v>195</v>
      </c>
      <c r="AH28" s="399"/>
      <c r="AI28" s="400"/>
      <c r="AJ28" s="400"/>
      <c r="AK28" s="400"/>
      <c r="AL28" s="401"/>
      <c r="AM28" s="301"/>
      <c r="AN28" s="302"/>
      <c r="AO28" s="302"/>
      <c r="AP28" s="302"/>
      <c r="AQ28" s="302"/>
      <c r="AR28" s="145"/>
      <c r="AS28" s="145"/>
      <c r="AT28" s="145"/>
      <c r="AU28" s="145"/>
      <c r="AV28" s="145"/>
      <c r="AW28" s="145"/>
      <c r="AX28" s="145"/>
      <c r="AY28" s="145"/>
    </row>
    <row r="29" spans="1:51" ht="57" customHeight="1">
      <c r="A29" s="145"/>
      <c r="B29" s="186" t="s">
        <v>299</v>
      </c>
      <c r="C29" s="396" t="s">
        <v>300</v>
      </c>
      <c r="D29" s="397"/>
      <c r="E29" s="397"/>
      <c r="F29" s="397"/>
      <c r="G29" s="397"/>
      <c r="H29" s="397"/>
      <c r="I29" s="397"/>
      <c r="J29" s="397"/>
      <c r="K29" s="397"/>
      <c r="L29" s="397"/>
      <c r="M29" s="397"/>
      <c r="N29" s="397"/>
      <c r="O29" s="397"/>
      <c r="P29" s="397"/>
      <c r="Q29" s="397"/>
      <c r="R29" s="397"/>
      <c r="S29" s="397"/>
      <c r="T29" s="397"/>
      <c r="U29" s="397"/>
      <c r="V29" s="397"/>
      <c r="W29" s="397"/>
      <c r="X29" s="397"/>
      <c r="Y29" s="397"/>
      <c r="Z29" s="397"/>
      <c r="AA29" s="397"/>
      <c r="AB29" s="397"/>
      <c r="AC29" s="397"/>
      <c r="AD29" s="397"/>
      <c r="AE29" s="397"/>
      <c r="AF29" s="398"/>
      <c r="AG29" s="194" t="s">
        <v>195</v>
      </c>
      <c r="AH29" s="399" t="s">
        <v>296</v>
      </c>
      <c r="AI29" s="400"/>
      <c r="AJ29" s="400"/>
      <c r="AK29" s="400"/>
      <c r="AL29" s="401"/>
      <c r="AM29" s="301"/>
      <c r="AN29" s="302"/>
      <c r="AO29" s="302"/>
      <c r="AP29" s="302"/>
      <c r="AQ29" s="302"/>
      <c r="AR29" s="145"/>
      <c r="AS29" s="145"/>
      <c r="AT29" s="145"/>
      <c r="AU29" s="145"/>
      <c r="AV29" s="145"/>
      <c r="AW29" s="145"/>
      <c r="AX29" s="145"/>
      <c r="AY29" s="145"/>
    </row>
    <row r="30" spans="1:51" ht="44.7" customHeight="1">
      <c r="A30" s="145"/>
      <c r="B30" s="187" t="s">
        <v>301</v>
      </c>
      <c r="C30" s="396" t="s">
        <v>302</v>
      </c>
      <c r="D30" s="397"/>
      <c r="E30" s="397"/>
      <c r="F30" s="397"/>
      <c r="G30" s="397"/>
      <c r="H30" s="397"/>
      <c r="I30" s="39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8"/>
      <c r="AG30" s="194" t="s">
        <v>194</v>
      </c>
      <c r="AH30" s="399" t="s">
        <v>303</v>
      </c>
      <c r="AI30" s="400"/>
      <c r="AJ30" s="400"/>
      <c r="AK30" s="400"/>
      <c r="AL30" s="401"/>
      <c r="AM30" s="301"/>
      <c r="AN30" s="302"/>
      <c r="AO30" s="302"/>
      <c r="AP30" s="302"/>
      <c r="AQ30" s="302"/>
      <c r="AR30" s="145"/>
      <c r="AS30" s="145"/>
      <c r="AT30" s="145"/>
      <c r="AU30" s="145"/>
      <c r="AV30" s="145"/>
      <c r="AW30" s="145"/>
      <c r="AX30" s="145"/>
      <c r="AY30" s="145"/>
    </row>
    <row r="31" spans="1:51" ht="57" customHeight="1">
      <c r="A31" s="145"/>
      <c r="B31" s="187" t="s">
        <v>304</v>
      </c>
      <c r="C31" s="392" t="s">
        <v>305</v>
      </c>
      <c r="D31" s="392"/>
      <c r="E31" s="392"/>
      <c r="F31" s="392"/>
      <c r="G31" s="392"/>
      <c r="H31" s="392"/>
      <c r="I31" s="392"/>
      <c r="J31" s="392"/>
      <c r="K31" s="392"/>
      <c r="L31" s="392"/>
      <c r="M31" s="392"/>
      <c r="N31" s="392"/>
      <c r="O31" s="392"/>
      <c r="P31" s="392"/>
      <c r="Q31" s="392"/>
      <c r="R31" s="392"/>
      <c r="S31" s="392"/>
      <c r="T31" s="392"/>
      <c r="U31" s="392"/>
      <c r="V31" s="392"/>
      <c r="W31" s="392"/>
      <c r="X31" s="392"/>
      <c r="Y31" s="392"/>
      <c r="Z31" s="392"/>
      <c r="AA31" s="392"/>
      <c r="AB31" s="392"/>
      <c r="AC31" s="392"/>
      <c r="AD31" s="392"/>
      <c r="AE31" s="392"/>
      <c r="AF31" s="392"/>
      <c r="AG31" s="194" t="s">
        <v>195</v>
      </c>
      <c r="AH31" s="395" t="s">
        <v>306</v>
      </c>
      <c r="AI31" s="395"/>
      <c r="AJ31" s="395"/>
      <c r="AK31" s="395"/>
      <c r="AL31" s="395"/>
      <c r="AM31" s="301"/>
      <c r="AN31" s="302"/>
      <c r="AO31" s="302"/>
      <c r="AP31" s="302"/>
      <c r="AQ31" s="302"/>
      <c r="AR31" s="145"/>
      <c r="AS31" s="145"/>
      <c r="AT31" s="145"/>
      <c r="AU31" s="145"/>
      <c r="AV31" s="145"/>
      <c r="AW31" s="145"/>
      <c r="AX31" s="145"/>
      <c r="AY31" s="145"/>
    </row>
    <row r="32" spans="1:51" ht="38.700000000000003" customHeight="1">
      <c r="A32" s="145"/>
      <c r="B32" s="402" t="s">
        <v>307</v>
      </c>
      <c r="C32" s="403"/>
      <c r="D32" s="403"/>
      <c r="E32" s="403"/>
      <c r="F32" s="403"/>
      <c r="G32" s="403"/>
      <c r="H32" s="403"/>
      <c r="I32" s="403"/>
      <c r="J32" s="403"/>
      <c r="K32" s="403"/>
      <c r="L32" s="403"/>
      <c r="M32" s="403"/>
      <c r="N32" s="403"/>
      <c r="O32" s="403"/>
      <c r="P32" s="403"/>
      <c r="Q32" s="403"/>
      <c r="R32" s="403"/>
      <c r="S32" s="403"/>
      <c r="T32" s="403"/>
      <c r="U32" s="403"/>
      <c r="V32" s="403"/>
      <c r="W32" s="403"/>
      <c r="X32" s="403"/>
      <c r="Y32" s="403"/>
      <c r="Z32" s="403"/>
      <c r="AA32" s="403"/>
      <c r="AB32" s="403"/>
      <c r="AC32" s="403"/>
      <c r="AD32" s="403"/>
      <c r="AE32" s="403"/>
      <c r="AF32" s="403"/>
      <c r="AG32" s="403"/>
      <c r="AH32" s="403"/>
      <c r="AI32" s="403"/>
      <c r="AJ32" s="403"/>
      <c r="AK32" s="403"/>
      <c r="AL32" s="404"/>
      <c r="AM32" s="301"/>
      <c r="AN32" s="302"/>
      <c r="AO32" s="302"/>
      <c r="AP32" s="302"/>
      <c r="AQ32" s="302"/>
      <c r="AR32" s="145"/>
      <c r="AS32" s="145"/>
      <c r="AT32" s="145"/>
      <c r="AU32" s="145"/>
      <c r="AV32" s="145"/>
      <c r="AW32" s="145"/>
      <c r="AX32" s="145"/>
      <c r="AY32" s="145"/>
    </row>
    <row r="33" spans="1:51" ht="57" customHeight="1">
      <c r="A33" s="145"/>
      <c r="B33" s="187" t="s">
        <v>308</v>
      </c>
      <c r="C33" s="396" t="s">
        <v>309</v>
      </c>
      <c r="D33" s="397"/>
      <c r="E33" s="397"/>
      <c r="F33" s="397"/>
      <c r="G33" s="397"/>
      <c r="H33" s="397"/>
      <c r="I33" s="397"/>
      <c r="J33" s="397"/>
      <c r="K33" s="397"/>
      <c r="L33" s="397"/>
      <c r="M33" s="397"/>
      <c r="N33" s="397"/>
      <c r="O33" s="397"/>
      <c r="P33" s="397"/>
      <c r="Q33" s="397"/>
      <c r="R33" s="397"/>
      <c r="S33" s="397"/>
      <c r="T33" s="397"/>
      <c r="U33" s="397"/>
      <c r="V33" s="397"/>
      <c r="W33" s="397"/>
      <c r="X33" s="397"/>
      <c r="Y33" s="397"/>
      <c r="Z33" s="397"/>
      <c r="AA33" s="397"/>
      <c r="AB33" s="397"/>
      <c r="AC33" s="397"/>
      <c r="AD33" s="397"/>
      <c r="AE33" s="397"/>
      <c r="AF33" s="398"/>
      <c r="AG33" s="194"/>
      <c r="AH33" s="399"/>
      <c r="AI33" s="400"/>
      <c r="AJ33" s="400"/>
      <c r="AK33" s="400"/>
      <c r="AL33" s="401"/>
      <c r="AM33" s="301"/>
      <c r="AN33" s="302"/>
      <c r="AO33" s="302"/>
      <c r="AP33" s="302"/>
      <c r="AQ33" s="302"/>
      <c r="AR33" s="145"/>
      <c r="AS33" s="145"/>
      <c r="AT33" s="145"/>
      <c r="AU33" s="145"/>
      <c r="AV33" s="145"/>
      <c r="AW33" s="145"/>
      <c r="AX33" s="145"/>
      <c r="AY33" s="145"/>
    </row>
    <row r="34" spans="1:51" ht="45" customHeight="1">
      <c r="A34" s="145"/>
      <c r="B34" s="187" t="s">
        <v>310</v>
      </c>
      <c r="C34" s="396" t="s">
        <v>311</v>
      </c>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8"/>
      <c r="AG34" s="194"/>
      <c r="AH34" s="399"/>
      <c r="AI34" s="400"/>
      <c r="AJ34" s="400"/>
      <c r="AK34" s="400"/>
      <c r="AL34" s="401"/>
      <c r="AM34" s="301"/>
      <c r="AN34" s="302"/>
      <c r="AO34" s="302"/>
      <c r="AP34" s="302"/>
      <c r="AQ34" s="302"/>
      <c r="AR34" s="145"/>
      <c r="AS34" s="145"/>
      <c r="AT34" s="145"/>
      <c r="AU34" s="145"/>
      <c r="AV34" s="145"/>
      <c r="AW34" s="145"/>
      <c r="AX34" s="145"/>
      <c r="AY34" s="145"/>
    </row>
    <row r="35" spans="1:51" ht="21" customHeight="1">
      <c r="A35" s="145"/>
      <c r="B35" s="187" t="s">
        <v>312</v>
      </c>
      <c r="C35" s="392" t="s">
        <v>313</v>
      </c>
      <c r="D35" s="392"/>
      <c r="E35" s="392"/>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194"/>
      <c r="AH35" s="395"/>
      <c r="AI35" s="395"/>
      <c r="AJ35" s="395"/>
      <c r="AK35" s="395"/>
      <c r="AL35" s="395"/>
      <c r="AM35" s="301"/>
      <c r="AN35" s="302"/>
      <c r="AO35" s="302"/>
      <c r="AP35" s="302"/>
      <c r="AQ35" s="302"/>
      <c r="AR35" s="145"/>
      <c r="AS35" s="145"/>
      <c r="AT35" s="145"/>
      <c r="AU35" s="145"/>
      <c r="AV35" s="145"/>
      <c r="AW35" s="145"/>
      <c r="AX35" s="145"/>
      <c r="AY35" s="145"/>
    </row>
    <row r="36" spans="1:51" ht="40.200000000000003" customHeight="1">
      <c r="A36" s="145"/>
      <c r="B36" s="188">
        <v>15</v>
      </c>
      <c r="C36" s="392" t="s">
        <v>314</v>
      </c>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169" t="s">
        <v>194</v>
      </c>
      <c r="AH36" s="388" t="s">
        <v>315</v>
      </c>
      <c r="AI36" s="382"/>
      <c r="AJ36" s="382"/>
      <c r="AK36" s="382"/>
      <c r="AL36" s="382"/>
      <c r="AM36" s="390"/>
      <c r="AN36" s="391"/>
      <c r="AO36" s="391"/>
      <c r="AP36" s="391"/>
      <c r="AQ36" s="391"/>
      <c r="AR36" s="145"/>
      <c r="AS36" s="145"/>
      <c r="AT36" s="145"/>
      <c r="AU36" s="145"/>
      <c r="AV36" s="145"/>
      <c r="AW36" s="145"/>
      <c r="AX36" s="145"/>
      <c r="AY36" s="145"/>
    </row>
    <row r="37" spans="1:51" ht="43.2" customHeight="1">
      <c r="A37" s="145"/>
      <c r="B37" s="188">
        <v>16</v>
      </c>
      <c r="C37" s="392" t="s">
        <v>316</v>
      </c>
      <c r="D37" s="392"/>
      <c r="E37" s="392"/>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C37" s="392"/>
      <c r="AD37" s="392"/>
      <c r="AE37" s="392"/>
      <c r="AF37" s="392"/>
      <c r="AG37" s="169" t="s">
        <v>195</v>
      </c>
      <c r="AH37" s="393"/>
      <c r="AI37" s="393"/>
      <c r="AJ37" s="393"/>
      <c r="AK37" s="393"/>
      <c r="AL37" s="394"/>
      <c r="AM37" s="390"/>
      <c r="AN37" s="391"/>
      <c r="AO37" s="391"/>
      <c r="AP37" s="391"/>
      <c r="AQ37" s="391"/>
      <c r="AR37" s="145"/>
      <c r="AS37" s="145"/>
      <c r="AT37" s="145"/>
      <c r="AU37" s="145"/>
      <c r="AV37" s="145"/>
      <c r="AW37" s="145"/>
      <c r="AX37" s="145"/>
      <c r="AY37" s="145"/>
    </row>
    <row r="38" spans="1:51" ht="45.6" customHeight="1">
      <c r="A38" s="145"/>
      <c r="B38" s="107"/>
      <c r="C38" s="386" t="s">
        <v>317</v>
      </c>
      <c r="D38" s="386"/>
      <c r="E38" s="386"/>
      <c r="F38" s="386"/>
      <c r="G38" s="386"/>
      <c r="H38" s="386"/>
      <c r="I38" s="386"/>
      <c r="J38" s="386"/>
      <c r="K38" s="386"/>
      <c r="L38" s="386"/>
      <c r="M38" s="386"/>
      <c r="N38" s="386"/>
      <c r="O38" s="386"/>
      <c r="P38" s="386"/>
      <c r="Q38" s="386"/>
      <c r="R38" s="386"/>
      <c r="S38" s="386"/>
      <c r="T38" s="386"/>
      <c r="U38" s="386"/>
      <c r="V38" s="386"/>
      <c r="W38" s="386"/>
      <c r="X38" s="386"/>
      <c r="Y38" s="386"/>
      <c r="Z38" s="386"/>
      <c r="AA38" s="386"/>
      <c r="AB38" s="386"/>
      <c r="AC38" s="386"/>
      <c r="AD38" s="386"/>
      <c r="AE38" s="386"/>
      <c r="AF38" s="386"/>
      <c r="AG38" s="169" t="s">
        <v>195</v>
      </c>
      <c r="AH38" s="387"/>
      <c r="AI38" s="387"/>
      <c r="AJ38" s="387"/>
      <c r="AK38" s="387"/>
      <c r="AL38" s="387"/>
      <c r="AM38" s="304"/>
      <c r="AN38" s="305"/>
      <c r="AO38" s="305"/>
      <c r="AP38" s="305"/>
      <c r="AQ38" s="305"/>
      <c r="AR38" s="145"/>
      <c r="AS38" s="145"/>
      <c r="AT38" s="145"/>
      <c r="AU38" s="145"/>
      <c r="AV38" s="145"/>
      <c r="AW38" s="145"/>
      <c r="AX38" s="145"/>
      <c r="AY38" s="145"/>
    </row>
    <row r="39" spans="1:51" ht="45.6" customHeight="1">
      <c r="A39" s="145"/>
      <c r="B39" s="107"/>
      <c r="C39" s="389" t="s">
        <v>318</v>
      </c>
      <c r="D39" s="389"/>
      <c r="E39" s="389"/>
      <c r="F39" s="389"/>
      <c r="G39" s="389"/>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c r="AE39" s="389"/>
      <c r="AF39" s="389"/>
      <c r="AG39" s="169" t="s">
        <v>195</v>
      </c>
      <c r="AH39" s="387"/>
      <c r="AI39" s="387"/>
      <c r="AJ39" s="387"/>
      <c r="AK39" s="387"/>
      <c r="AL39" s="387"/>
      <c r="AM39" s="304"/>
      <c r="AN39" s="305"/>
      <c r="AO39" s="305"/>
      <c r="AP39" s="305"/>
      <c r="AQ39" s="305"/>
      <c r="AR39" s="145"/>
      <c r="AS39" s="145"/>
      <c r="AT39" s="145"/>
      <c r="AU39" s="145"/>
      <c r="AV39" s="145"/>
      <c r="AW39" s="145"/>
      <c r="AX39" s="145"/>
      <c r="AY39" s="145"/>
    </row>
    <row r="40" spans="1:51" ht="22.2" customHeight="1">
      <c r="A40" s="145"/>
      <c r="B40" s="107"/>
      <c r="C40" s="386" t="s">
        <v>319</v>
      </c>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169" t="s">
        <v>195</v>
      </c>
      <c r="AH40" s="387"/>
      <c r="AI40" s="387"/>
      <c r="AJ40" s="387"/>
      <c r="AK40" s="387"/>
      <c r="AL40" s="387"/>
      <c r="AM40" s="304"/>
      <c r="AN40" s="305"/>
      <c r="AO40" s="305"/>
      <c r="AP40" s="305"/>
      <c r="AQ40" s="305"/>
      <c r="AR40" s="145"/>
      <c r="AS40" s="145"/>
      <c r="AT40" s="145"/>
      <c r="AU40" s="145"/>
      <c r="AV40" s="145"/>
      <c r="AW40" s="145"/>
      <c r="AX40" s="145"/>
      <c r="AY40" s="145"/>
    </row>
    <row r="41" spans="1:51" ht="34.950000000000003" customHeight="1">
      <c r="A41" s="145"/>
      <c r="B41" s="188">
        <v>17</v>
      </c>
      <c r="C41" s="392" t="s">
        <v>320</v>
      </c>
      <c r="D41" s="392"/>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169" t="s">
        <v>195</v>
      </c>
      <c r="AH41" s="393"/>
      <c r="AI41" s="393"/>
      <c r="AJ41" s="393"/>
      <c r="AK41" s="393"/>
      <c r="AL41" s="394"/>
      <c r="AM41" s="390"/>
      <c r="AN41" s="391"/>
      <c r="AO41" s="391"/>
      <c r="AP41" s="391"/>
      <c r="AQ41" s="391"/>
      <c r="AR41" s="145"/>
      <c r="AS41" s="145"/>
      <c r="AT41" s="145"/>
      <c r="AU41" s="145"/>
      <c r="AV41" s="145"/>
      <c r="AW41" s="145"/>
      <c r="AX41" s="145"/>
      <c r="AY41" s="145"/>
    </row>
    <row r="42" spans="1:51" ht="49.95" customHeight="1">
      <c r="A42" s="145"/>
      <c r="B42" s="188">
        <v>18</v>
      </c>
      <c r="C42" s="392" t="s">
        <v>321</v>
      </c>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169" t="s">
        <v>195</v>
      </c>
      <c r="AH42" s="393"/>
      <c r="AI42" s="393"/>
      <c r="AJ42" s="393"/>
      <c r="AK42" s="393"/>
      <c r="AL42" s="394"/>
      <c r="AM42" s="390"/>
      <c r="AN42" s="391"/>
      <c r="AO42" s="391"/>
      <c r="AP42" s="391"/>
      <c r="AQ42" s="391"/>
      <c r="AR42" s="145"/>
      <c r="AS42" s="145"/>
      <c r="AT42" s="145"/>
      <c r="AU42" s="145"/>
      <c r="AV42" s="145"/>
      <c r="AW42" s="145"/>
      <c r="AX42" s="145"/>
      <c r="AY42" s="145"/>
    </row>
    <row r="43" spans="1:51" ht="19.95" customHeight="1">
      <c r="A43" s="145"/>
      <c r="B43" s="383" t="s">
        <v>322</v>
      </c>
      <c r="C43" s="384"/>
      <c r="D43" s="384"/>
      <c r="E43" s="384"/>
      <c r="F43" s="384"/>
      <c r="G43" s="384"/>
      <c r="H43" s="384"/>
      <c r="I43" s="384"/>
      <c r="J43" s="384"/>
      <c r="K43" s="384"/>
      <c r="L43" s="384"/>
      <c r="M43" s="384"/>
      <c r="N43" s="384"/>
      <c r="O43" s="384"/>
      <c r="P43" s="384"/>
      <c r="Q43" s="384"/>
      <c r="R43" s="384"/>
      <c r="S43" s="384"/>
      <c r="T43" s="384"/>
      <c r="U43" s="384"/>
      <c r="V43" s="384"/>
      <c r="W43" s="384"/>
      <c r="X43" s="384"/>
      <c r="Y43" s="384"/>
      <c r="Z43" s="384"/>
      <c r="AA43" s="384"/>
      <c r="AB43" s="384"/>
      <c r="AC43" s="384"/>
      <c r="AD43" s="384"/>
      <c r="AE43" s="384"/>
      <c r="AF43" s="384"/>
      <c r="AG43" s="384"/>
      <c r="AH43" s="384"/>
      <c r="AI43" s="384"/>
      <c r="AJ43" s="384"/>
      <c r="AK43" s="384"/>
      <c r="AL43" s="385"/>
      <c r="AM43" s="304"/>
      <c r="AN43" s="305"/>
      <c r="AO43" s="305"/>
      <c r="AP43" s="305"/>
      <c r="AQ43" s="305"/>
      <c r="AR43" s="145"/>
      <c r="AS43" s="145"/>
      <c r="AT43" s="145"/>
      <c r="AU43" s="145"/>
      <c r="AV43" s="145"/>
      <c r="AW43" s="145"/>
      <c r="AX43" s="145"/>
      <c r="AY43" s="145"/>
    </row>
    <row r="44" spans="1:51" ht="25.2" customHeight="1">
      <c r="A44" s="145"/>
      <c r="B44" s="188">
        <v>18.100000000000001</v>
      </c>
      <c r="C44" s="386" t="s">
        <v>323</v>
      </c>
      <c r="D44" s="386"/>
      <c r="E44" s="386"/>
      <c r="F44" s="386"/>
      <c r="G44" s="386"/>
      <c r="H44" s="386"/>
      <c r="I44" s="386"/>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169"/>
      <c r="AH44" s="387"/>
      <c r="AI44" s="387"/>
      <c r="AJ44" s="387"/>
      <c r="AK44" s="387"/>
      <c r="AL44" s="388"/>
      <c r="AM44" s="390"/>
      <c r="AN44" s="391"/>
      <c r="AO44" s="391"/>
      <c r="AP44" s="391"/>
      <c r="AQ44" s="391"/>
      <c r="AR44" s="145"/>
      <c r="AS44" s="145"/>
      <c r="AT44" s="145"/>
      <c r="AU44" s="145"/>
      <c r="AV44" s="145"/>
      <c r="AW44" s="145"/>
      <c r="AX44" s="145"/>
      <c r="AY44" s="145"/>
    </row>
    <row r="45" spans="1:51" ht="25.2" customHeight="1">
      <c r="A45" s="145"/>
      <c r="B45" s="188">
        <v>18.2</v>
      </c>
      <c r="C45" s="386" t="s">
        <v>324</v>
      </c>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386"/>
      <c r="AC45" s="386"/>
      <c r="AD45" s="386"/>
      <c r="AE45" s="386"/>
      <c r="AF45" s="386"/>
      <c r="AG45" s="169"/>
      <c r="AH45" s="387"/>
      <c r="AI45" s="387"/>
      <c r="AJ45" s="387"/>
      <c r="AK45" s="387"/>
      <c r="AL45" s="388"/>
      <c r="AM45" s="390"/>
      <c r="AN45" s="391"/>
      <c r="AO45" s="391"/>
      <c r="AP45" s="391"/>
      <c r="AQ45" s="391"/>
      <c r="AR45" s="145"/>
      <c r="AS45" s="145"/>
      <c r="AT45" s="145"/>
      <c r="AU45" s="145"/>
      <c r="AV45" s="145"/>
      <c r="AW45" s="145"/>
      <c r="AX45" s="145"/>
      <c r="AY45" s="145"/>
    </row>
    <row r="46" spans="1:51">
      <c r="A46" s="145"/>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row>
    <row r="47" spans="1:51" ht="15.6" customHeight="1">
      <c r="A47" s="145"/>
      <c r="B47" s="370" t="s">
        <v>248</v>
      </c>
      <c r="C47" s="370"/>
      <c r="D47" s="370"/>
      <c r="E47" s="370"/>
      <c r="F47" s="370"/>
      <c r="G47" s="370"/>
      <c r="H47" s="370"/>
      <c r="I47" s="370"/>
      <c r="J47" s="370"/>
      <c r="K47" s="370"/>
      <c r="L47" s="370"/>
      <c r="M47" s="370"/>
      <c r="N47" s="370"/>
      <c r="O47" s="370"/>
      <c r="P47" s="370"/>
      <c r="Q47" s="370"/>
      <c r="R47" s="370"/>
      <c r="S47" s="370"/>
      <c r="T47" s="370"/>
      <c r="U47" s="370"/>
      <c r="V47" s="370"/>
      <c r="W47" s="370"/>
      <c r="X47" s="370"/>
      <c r="Y47" s="370"/>
      <c r="Z47" s="370"/>
      <c r="AA47" s="370"/>
      <c r="AB47" s="370"/>
      <c r="AC47" s="370"/>
      <c r="AD47" s="370"/>
      <c r="AE47" s="370"/>
      <c r="AF47" s="370"/>
      <c r="AG47" s="370"/>
      <c r="AH47" s="370"/>
      <c r="AI47" s="370"/>
      <c r="AJ47" s="370"/>
      <c r="AK47" s="145"/>
      <c r="AL47" s="145"/>
      <c r="AM47" s="145"/>
      <c r="AN47" s="145"/>
      <c r="AO47" s="145"/>
      <c r="AP47" s="145"/>
      <c r="AQ47" s="145"/>
      <c r="AR47" s="145"/>
      <c r="AS47" s="145"/>
      <c r="AT47" s="145"/>
      <c r="AU47" s="145"/>
      <c r="AV47" s="145"/>
      <c r="AW47" s="145"/>
      <c r="AX47" s="145"/>
      <c r="AY47" s="145"/>
    </row>
    <row r="48" spans="1:51" ht="72.75" customHeight="1">
      <c r="A48" s="145"/>
      <c r="B48" s="381" t="s">
        <v>325</v>
      </c>
      <c r="C48" s="382"/>
      <c r="D48" s="382"/>
      <c r="E48" s="382"/>
      <c r="F48" s="382"/>
      <c r="G48" s="382"/>
      <c r="H48" s="382"/>
      <c r="I48" s="382"/>
      <c r="J48" s="382"/>
      <c r="K48" s="382"/>
      <c r="L48" s="382"/>
      <c r="M48" s="382"/>
      <c r="N48" s="382"/>
      <c r="O48" s="382"/>
      <c r="P48" s="382"/>
      <c r="Q48" s="382"/>
      <c r="R48" s="382"/>
      <c r="S48" s="382"/>
      <c r="T48" s="382"/>
      <c r="U48" s="382"/>
      <c r="V48" s="382"/>
      <c r="W48" s="382"/>
      <c r="X48" s="382"/>
      <c r="Y48" s="382"/>
      <c r="Z48" s="382"/>
      <c r="AA48" s="382"/>
      <c r="AB48" s="382"/>
      <c r="AC48" s="382"/>
      <c r="AD48" s="382"/>
      <c r="AE48" s="382"/>
      <c r="AF48" s="382"/>
      <c r="AG48" s="382"/>
      <c r="AH48" s="382"/>
      <c r="AI48" s="382"/>
      <c r="AJ48" s="382"/>
      <c r="AK48" s="382"/>
      <c r="AL48" s="382"/>
      <c r="AM48" s="189"/>
      <c r="AN48" s="190"/>
      <c r="AO48" s="190"/>
      <c r="AP48" s="190"/>
      <c r="AQ48" s="190"/>
      <c r="AR48" s="145"/>
      <c r="AS48" s="145"/>
      <c r="AT48" s="145"/>
      <c r="AU48" s="145"/>
      <c r="AV48" s="145"/>
      <c r="AW48" s="145"/>
      <c r="AX48" s="145"/>
      <c r="AY48" s="145"/>
    </row>
  </sheetData>
  <mergeCells count="73">
    <mergeCell ref="AY7:AY8"/>
    <mergeCell ref="AQ21:AS21"/>
    <mergeCell ref="AQ22:AS22"/>
    <mergeCell ref="AQ24:AS24"/>
    <mergeCell ref="B26:AF26"/>
    <mergeCell ref="AH26:AL26"/>
    <mergeCell ref="AM26:AQ26"/>
    <mergeCell ref="AQ23:AS23"/>
    <mergeCell ref="AD7:AE7"/>
    <mergeCell ref="AF7:AG7"/>
    <mergeCell ref="AH7:AI7"/>
    <mergeCell ref="AJ7:AK7"/>
    <mergeCell ref="AL7:AM7"/>
    <mergeCell ref="AN7:AO7"/>
    <mergeCell ref="AP7:AQ7"/>
    <mergeCell ref="AR7:AS7"/>
    <mergeCell ref="C27:AF27"/>
    <mergeCell ref="AH27:AL27"/>
    <mergeCell ref="C28:AF28"/>
    <mergeCell ref="AH28:AL28"/>
    <mergeCell ref="C29:AF29"/>
    <mergeCell ref="AH29:AL29"/>
    <mergeCell ref="C30:AF30"/>
    <mergeCell ref="AH30:AL30"/>
    <mergeCell ref="AM36:AQ36"/>
    <mergeCell ref="C37:AF37"/>
    <mergeCell ref="AH37:AL37"/>
    <mergeCell ref="AM37:AQ37"/>
    <mergeCell ref="C31:AF31"/>
    <mergeCell ref="AH31:AL31"/>
    <mergeCell ref="B32:AL32"/>
    <mergeCell ref="C33:AF33"/>
    <mergeCell ref="AH33:AL33"/>
    <mergeCell ref="C34:AF34"/>
    <mergeCell ref="AH34:AL34"/>
    <mergeCell ref="C40:AF40"/>
    <mergeCell ref="AH40:AL40"/>
    <mergeCell ref="C35:AF35"/>
    <mergeCell ref="AH35:AL35"/>
    <mergeCell ref="C36:AF36"/>
    <mergeCell ref="AH36:AL36"/>
    <mergeCell ref="AM44:AQ44"/>
    <mergeCell ref="C45:AF45"/>
    <mergeCell ref="AH45:AL45"/>
    <mergeCell ref="AM45:AQ45"/>
    <mergeCell ref="C41:AF41"/>
    <mergeCell ref="AH41:AL41"/>
    <mergeCell ref="AM41:AQ41"/>
    <mergeCell ref="C42:AF42"/>
    <mergeCell ref="AH42:AL42"/>
    <mergeCell ref="AM42:AQ42"/>
    <mergeCell ref="B47:AJ47"/>
    <mergeCell ref="B48:AL48"/>
    <mergeCell ref="AB7:AC7"/>
    <mergeCell ref="Z7:AA7"/>
    <mergeCell ref="X7:Y7"/>
    <mergeCell ref="V7:W7"/>
    <mergeCell ref="T7:U7"/>
    <mergeCell ref="R7:S7"/>
    <mergeCell ref="P7:Q7"/>
    <mergeCell ref="B43:AL43"/>
    <mergeCell ref="C44:AF44"/>
    <mergeCell ref="AH44:AL44"/>
    <mergeCell ref="C38:AF38"/>
    <mergeCell ref="AH38:AL38"/>
    <mergeCell ref="C39:AF39"/>
    <mergeCell ref="AH39:AL39"/>
    <mergeCell ref="N7:O7"/>
    <mergeCell ref="D7:E7"/>
    <mergeCell ref="F7:G7"/>
    <mergeCell ref="H7:I7"/>
    <mergeCell ref="J7:K7"/>
    <mergeCell ref="L7:M7"/>
  </mergeCells>
  <dataValidations count="1">
    <dataValidation type="list" allowBlank="1" showInputMessage="1" showErrorMessage="1" sqref="AG44:AG45 AG27:AG31 AG34:AG42" xr:uid="{00000000-0002-0000-0600-000000000000}">
      <formula1>$B$1:$B$2</formula1>
    </dataValidation>
  </dataValidations>
  <hyperlinks>
    <hyperlink ref="B48" r:id="rId1" display="https://www.service-public.pf/arass/wp-content/uploads/sites/46/2024/07/Rapport-2018-CCD-Final-20-02-2024-2.pdf " xr:uid="{00000000-0004-0000-0600-000000000000}"/>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topLeftCell="A14" zoomScale="80" zoomScaleNormal="80" workbookViewId="0">
      <selection activeCell="I27" sqref="I27"/>
    </sheetView>
  </sheetViews>
  <sheetFormatPr defaultColWidth="11.5546875" defaultRowHeight="14.4"/>
  <cols>
    <col min="1" max="1" width="4.5546875" customWidth="1"/>
    <col min="3" max="3" width="47.6640625" customWidth="1"/>
    <col min="4" max="5" width="10.44140625" customWidth="1"/>
    <col min="6" max="6" width="13.44140625" customWidth="1"/>
    <col min="7" max="7" width="32.33203125" customWidth="1"/>
    <col min="8" max="8" width="46" customWidth="1"/>
    <col min="9" max="9" width="53.6640625" customWidth="1"/>
  </cols>
  <sheetData>
    <row r="1" spans="1:9" ht="15.6" customHeight="1">
      <c r="A1" s="170"/>
      <c r="B1" s="170" t="s">
        <v>194</v>
      </c>
      <c r="C1" s="145"/>
      <c r="D1" s="102" t="s">
        <v>18</v>
      </c>
      <c r="E1" s="145"/>
      <c r="F1" s="145"/>
      <c r="G1" s="110"/>
      <c r="H1" s="110"/>
      <c r="I1" s="145"/>
    </row>
    <row r="2" spans="1:9" ht="15.6" customHeight="1">
      <c r="A2" s="170"/>
      <c r="B2" s="170" t="s">
        <v>195</v>
      </c>
      <c r="C2" s="145"/>
      <c r="D2" s="103" t="s">
        <v>19</v>
      </c>
      <c r="E2" s="145"/>
      <c r="F2" s="145"/>
      <c r="G2" s="110"/>
      <c r="H2" s="110"/>
      <c r="I2" s="145"/>
    </row>
    <row r="3" spans="1:9">
      <c r="A3" s="145"/>
      <c r="B3" s="145"/>
      <c r="C3" s="145"/>
      <c r="D3" s="145"/>
      <c r="E3" s="145"/>
      <c r="F3" s="145"/>
      <c r="G3" s="110"/>
      <c r="H3" s="110"/>
      <c r="I3" s="145"/>
    </row>
    <row r="4" spans="1:9">
      <c r="A4" s="145"/>
      <c r="B4" s="145"/>
      <c r="C4" s="145"/>
      <c r="D4" s="65" t="s">
        <v>196</v>
      </c>
      <c r="E4" s="66"/>
      <c r="F4" s="66"/>
      <c r="G4" s="110"/>
      <c r="H4" s="110"/>
      <c r="I4" s="145"/>
    </row>
    <row r="5" spans="1:9" ht="21" customHeight="1">
      <c r="A5" s="146"/>
      <c r="B5" s="7" t="s">
        <v>326</v>
      </c>
      <c r="C5" s="8"/>
      <c r="D5" s="8"/>
      <c r="E5" s="40"/>
      <c r="F5" s="8"/>
      <c r="G5" s="198"/>
      <c r="H5" s="198"/>
      <c r="I5" s="146"/>
    </row>
    <row r="6" spans="1:9" ht="15.75" customHeight="1">
      <c r="A6" s="145"/>
      <c r="B6" s="199"/>
      <c r="C6" s="145"/>
      <c r="D6" s="145"/>
      <c r="E6" s="145"/>
      <c r="F6" s="145"/>
      <c r="G6" s="110"/>
      <c r="H6" s="110"/>
      <c r="I6" s="145"/>
    </row>
    <row r="7" spans="1:9" ht="21" customHeight="1">
      <c r="A7" s="145"/>
      <c r="B7" s="415" t="s">
        <v>327</v>
      </c>
      <c r="C7" s="416"/>
      <c r="D7" s="416"/>
      <c r="E7" s="416"/>
      <c r="F7" s="416"/>
      <c r="G7" s="416"/>
      <c r="H7" s="417"/>
      <c r="I7" s="145"/>
    </row>
    <row r="8" spans="1:9" ht="16.5" customHeight="1">
      <c r="A8" s="145"/>
      <c r="B8" s="200"/>
      <c r="C8" s="145"/>
      <c r="D8" s="145"/>
      <c r="E8" s="145"/>
      <c r="F8" s="145"/>
      <c r="G8" s="110"/>
      <c r="H8" s="110"/>
      <c r="I8" s="145"/>
    </row>
    <row r="9" spans="1:9" ht="11.25" customHeight="1">
      <c r="A9" s="145"/>
      <c r="B9" s="145"/>
      <c r="C9" s="145"/>
      <c r="D9" s="145"/>
      <c r="E9" s="201"/>
      <c r="F9" s="145"/>
      <c r="G9" s="104"/>
      <c r="H9" s="202"/>
      <c r="I9" s="110"/>
    </row>
    <row r="10" spans="1:9" ht="55.95" customHeight="1">
      <c r="A10" s="145"/>
      <c r="B10" s="100" t="s">
        <v>198</v>
      </c>
      <c r="C10" s="100" t="s">
        <v>65</v>
      </c>
      <c r="D10" s="203" t="s">
        <v>328</v>
      </c>
      <c r="E10" s="204" t="s">
        <v>329</v>
      </c>
      <c r="F10" s="205" t="s">
        <v>330</v>
      </c>
      <c r="G10" s="206" t="s">
        <v>331</v>
      </c>
      <c r="H10" s="185" t="s">
        <v>332</v>
      </c>
      <c r="I10" s="207" t="s">
        <v>250</v>
      </c>
    </row>
    <row r="11" spans="1:9" ht="31.2" customHeight="1">
      <c r="A11" s="145"/>
      <c r="B11" s="418" t="s">
        <v>333</v>
      </c>
      <c r="C11" s="419"/>
      <c r="D11" s="419"/>
      <c r="E11" s="419"/>
      <c r="F11" s="419"/>
      <c r="G11" s="419"/>
      <c r="H11" s="419"/>
      <c r="I11" s="420"/>
    </row>
    <row r="12" spans="1:9" ht="18.75" customHeight="1">
      <c r="A12" s="145"/>
      <c r="B12" s="173" t="s">
        <v>334</v>
      </c>
      <c r="C12" s="175"/>
      <c r="D12" s="208" t="s">
        <v>335</v>
      </c>
      <c r="E12" s="209" t="s">
        <v>335</v>
      </c>
      <c r="F12" s="210" t="s">
        <v>335</v>
      </c>
      <c r="G12" s="211"/>
      <c r="H12" s="212"/>
      <c r="I12" s="213"/>
    </row>
    <row r="13" spans="1:9" ht="43.95" customHeight="1">
      <c r="A13" s="145"/>
      <c r="B13" s="107">
        <v>1</v>
      </c>
      <c r="C13" s="108" t="s">
        <v>336</v>
      </c>
      <c r="D13" s="214"/>
      <c r="E13" s="214"/>
      <c r="F13" s="224" t="s">
        <v>194</v>
      </c>
      <c r="G13" s="215"/>
      <c r="H13" s="196" t="s">
        <v>337</v>
      </c>
      <c r="I13" s="64" t="s">
        <v>338</v>
      </c>
    </row>
    <row r="14" spans="1:9" ht="29.7" customHeight="1">
      <c r="A14" s="145"/>
      <c r="B14" s="107">
        <v>2</v>
      </c>
      <c r="C14" s="114" t="s">
        <v>339</v>
      </c>
      <c r="D14" s="214"/>
      <c r="E14" s="214"/>
      <c r="F14" s="223" t="s">
        <v>194</v>
      </c>
      <c r="G14" s="216"/>
      <c r="H14" s="217"/>
      <c r="I14" s="64" t="s">
        <v>338</v>
      </c>
    </row>
    <row r="15" spans="1:9" ht="21" customHeight="1">
      <c r="A15" s="145"/>
      <c r="B15" s="107">
        <v>3</v>
      </c>
      <c r="C15" s="114" t="s">
        <v>340</v>
      </c>
      <c r="D15" s="214"/>
      <c r="E15" s="214"/>
      <c r="F15" s="223" t="s">
        <v>194</v>
      </c>
      <c r="G15" s="218"/>
      <c r="H15" s="217"/>
      <c r="I15" s="64" t="s">
        <v>338</v>
      </c>
    </row>
    <row r="16" spans="1:9" ht="28.95" customHeight="1">
      <c r="A16" s="145"/>
      <c r="B16" s="107">
        <v>4</v>
      </c>
      <c r="C16" s="219" t="s">
        <v>341</v>
      </c>
      <c r="D16" s="214"/>
      <c r="E16" s="214"/>
      <c r="F16" s="223" t="s">
        <v>194</v>
      </c>
      <c r="G16" s="218"/>
      <c r="H16" s="217"/>
      <c r="I16" s="64" t="s">
        <v>338</v>
      </c>
    </row>
    <row r="17" spans="1:9" ht="29.7" customHeight="1">
      <c r="A17" s="145"/>
      <c r="B17" s="107">
        <v>5</v>
      </c>
      <c r="C17" s="219" t="s">
        <v>342</v>
      </c>
      <c r="D17" s="214"/>
      <c r="E17" s="214"/>
      <c r="F17" s="223" t="s">
        <v>194</v>
      </c>
      <c r="G17" s="218"/>
      <c r="H17" s="217"/>
      <c r="I17" s="64" t="s">
        <v>338</v>
      </c>
    </row>
    <row r="18" spans="1:9" ht="18.75" customHeight="1">
      <c r="A18" s="145"/>
      <c r="B18" s="173" t="s">
        <v>343</v>
      </c>
      <c r="C18" s="175"/>
      <c r="D18" s="208" t="s">
        <v>335</v>
      </c>
      <c r="E18" s="209" t="s">
        <v>335</v>
      </c>
      <c r="F18" s="210" t="s">
        <v>335</v>
      </c>
      <c r="G18" s="220" t="s">
        <v>331</v>
      </c>
      <c r="H18" s="212"/>
      <c r="I18" s="213"/>
    </row>
    <row r="19" spans="1:9" ht="43.95" customHeight="1">
      <c r="A19" s="145"/>
      <c r="B19" s="107">
        <v>6</v>
      </c>
      <c r="C19" s="108" t="s">
        <v>344</v>
      </c>
      <c r="D19" s="214"/>
      <c r="E19" s="214"/>
      <c r="F19" s="224" t="s">
        <v>194</v>
      </c>
      <c r="G19" s="215"/>
      <c r="H19" s="197" t="s">
        <v>345</v>
      </c>
      <c r="I19" s="64" t="s">
        <v>338</v>
      </c>
    </row>
    <row r="20" spans="1:9" ht="29.7" customHeight="1">
      <c r="A20" s="145"/>
      <c r="B20" s="107">
        <v>7</v>
      </c>
      <c r="C20" s="114" t="s">
        <v>346</v>
      </c>
      <c r="D20" s="214"/>
      <c r="E20" s="214"/>
      <c r="F20" s="223" t="s">
        <v>194</v>
      </c>
      <c r="G20" s="218"/>
      <c r="H20" s="217"/>
      <c r="I20" s="64" t="s">
        <v>338</v>
      </c>
    </row>
    <row r="21" spans="1:9" ht="27" customHeight="1">
      <c r="A21" s="145"/>
      <c r="B21" s="107">
        <v>8</v>
      </c>
      <c r="C21" s="114" t="s">
        <v>169</v>
      </c>
      <c r="D21" s="214"/>
      <c r="E21" s="214"/>
      <c r="F21" s="223" t="s">
        <v>194</v>
      </c>
      <c r="G21" s="218"/>
      <c r="H21" s="217"/>
      <c r="I21" s="64" t="s">
        <v>338</v>
      </c>
    </row>
    <row r="22" spans="1:9" ht="28.95" customHeight="1">
      <c r="A22" s="145"/>
      <c r="B22" s="107">
        <v>9</v>
      </c>
      <c r="C22" s="114" t="s">
        <v>347</v>
      </c>
      <c r="D22" s="214"/>
      <c r="E22" s="214"/>
      <c r="F22" s="223" t="s">
        <v>194</v>
      </c>
      <c r="G22" s="218"/>
      <c r="H22" s="217"/>
      <c r="I22" s="64" t="s">
        <v>338</v>
      </c>
    </row>
    <row r="23" spans="1:9" ht="28.95" customHeight="1">
      <c r="A23" s="145"/>
      <c r="B23" s="107">
        <v>10</v>
      </c>
      <c r="C23" s="114" t="s">
        <v>348</v>
      </c>
      <c r="D23" s="214"/>
      <c r="E23" s="214"/>
      <c r="F23" s="223" t="s">
        <v>194</v>
      </c>
      <c r="G23" s="218"/>
      <c r="H23" s="217"/>
      <c r="I23" s="64" t="s">
        <v>338</v>
      </c>
    </row>
    <row r="24" spans="1:9" ht="20.25" customHeight="1">
      <c r="A24" s="145"/>
      <c r="B24" s="107">
        <v>11</v>
      </c>
      <c r="C24" s="114" t="s">
        <v>349</v>
      </c>
      <c r="D24" s="214"/>
      <c r="E24" s="214"/>
      <c r="F24" s="223" t="s">
        <v>194</v>
      </c>
      <c r="G24" s="218"/>
      <c r="H24" s="217"/>
      <c r="I24" s="64" t="s">
        <v>350</v>
      </c>
    </row>
    <row r="25" spans="1:9" ht="31.2" customHeight="1">
      <c r="A25" s="145"/>
      <c r="B25" s="418" t="s">
        <v>351</v>
      </c>
      <c r="C25" s="419"/>
      <c r="D25" s="419"/>
      <c r="E25" s="419"/>
      <c r="F25" s="419"/>
      <c r="G25" s="419"/>
      <c r="H25" s="419"/>
      <c r="I25" s="420"/>
    </row>
    <row r="26" spans="1:9" ht="18.75" customHeight="1">
      <c r="A26" s="145"/>
      <c r="B26" s="173" t="s">
        <v>352</v>
      </c>
      <c r="C26" s="175"/>
      <c r="D26" s="208" t="s">
        <v>335</v>
      </c>
      <c r="E26" s="209" t="s">
        <v>335</v>
      </c>
      <c r="F26" s="210" t="s">
        <v>335</v>
      </c>
      <c r="G26" s="220" t="s">
        <v>331</v>
      </c>
      <c r="H26" s="212"/>
      <c r="I26" s="213"/>
    </row>
    <row r="27" spans="1:9" ht="98.25" customHeight="1">
      <c r="A27" s="145"/>
      <c r="B27" s="107">
        <v>12</v>
      </c>
      <c r="C27" s="108" t="s">
        <v>353</v>
      </c>
      <c r="D27" s="214"/>
      <c r="E27" s="214"/>
      <c r="F27" s="224" t="s">
        <v>194</v>
      </c>
      <c r="G27" s="215"/>
      <c r="H27" s="197" t="s">
        <v>345</v>
      </c>
      <c r="I27" s="64" t="s">
        <v>338</v>
      </c>
    </row>
    <row r="28" spans="1:9" ht="29.7" customHeight="1">
      <c r="A28" s="145"/>
      <c r="B28" s="107">
        <v>13</v>
      </c>
      <c r="C28" s="114" t="s">
        <v>354</v>
      </c>
      <c r="D28" s="214"/>
      <c r="E28" s="214"/>
      <c r="F28" s="223" t="s">
        <v>194</v>
      </c>
      <c r="G28" s="218"/>
      <c r="H28" s="217"/>
      <c r="I28" s="64" t="s">
        <v>338</v>
      </c>
    </row>
    <row r="29" spans="1:9" ht="18.75" customHeight="1">
      <c r="A29" s="145"/>
      <c r="B29" s="107">
        <v>14</v>
      </c>
      <c r="C29" s="114" t="s">
        <v>355</v>
      </c>
      <c r="D29" s="214"/>
      <c r="E29" s="214"/>
      <c r="F29" s="223" t="s">
        <v>194</v>
      </c>
      <c r="G29" s="218"/>
      <c r="H29" s="217"/>
      <c r="I29" s="64" t="s">
        <v>338</v>
      </c>
    </row>
    <row r="30" spans="1:9">
      <c r="A30" s="145"/>
      <c r="B30" s="107">
        <v>15</v>
      </c>
      <c r="C30" s="114" t="s">
        <v>356</v>
      </c>
      <c r="D30" s="214"/>
      <c r="E30" s="214"/>
      <c r="F30" s="223" t="s">
        <v>194</v>
      </c>
      <c r="G30" s="218"/>
      <c r="H30" s="217"/>
      <c r="I30" s="64" t="s">
        <v>338</v>
      </c>
    </row>
    <row r="31" spans="1:9" ht="15" customHeight="1">
      <c r="A31" s="145"/>
      <c r="B31" s="107">
        <v>16</v>
      </c>
      <c r="C31" s="114" t="s">
        <v>357</v>
      </c>
      <c r="D31" s="214"/>
      <c r="E31" s="214"/>
      <c r="F31" s="223" t="s">
        <v>194</v>
      </c>
      <c r="G31" s="218"/>
      <c r="H31" s="217"/>
      <c r="I31" s="64" t="s">
        <v>338</v>
      </c>
    </row>
    <row r="32" spans="1:9" ht="18.75" customHeight="1">
      <c r="A32" s="145"/>
      <c r="B32" s="173" t="s">
        <v>358</v>
      </c>
      <c r="C32" s="175"/>
      <c r="D32" s="208" t="s">
        <v>335</v>
      </c>
      <c r="E32" s="209" t="s">
        <v>335</v>
      </c>
      <c r="F32" s="210" t="s">
        <v>335</v>
      </c>
      <c r="G32" s="220" t="s">
        <v>331</v>
      </c>
      <c r="H32" s="212"/>
      <c r="I32" s="213"/>
    </row>
    <row r="33" spans="1:9" ht="72.599999999999994" customHeight="1">
      <c r="A33" s="145"/>
      <c r="B33" s="107">
        <v>17</v>
      </c>
      <c r="C33" s="108" t="s">
        <v>359</v>
      </c>
      <c r="D33" s="214"/>
      <c r="E33" s="214"/>
      <c r="F33" s="224" t="s">
        <v>195</v>
      </c>
      <c r="G33" s="215"/>
      <c r="H33" s="197"/>
      <c r="I33" s="64" t="s">
        <v>350</v>
      </c>
    </row>
    <row r="34" spans="1:9" ht="29.7" customHeight="1">
      <c r="A34" s="145"/>
      <c r="B34" s="107">
        <v>18</v>
      </c>
      <c r="C34" s="114" t="s">
        <v>360</v>
      </c>
      <c r="D34" s="214"/>
      <c r="E34" s="214"/>
      <c r="F34" s="223" t="s">
        <v>194</v>
      </c>
      <c r="G34" s="218"/>
      <c r="H34" s="217"/>
      <c r="I34" s="64" t="s">
        <v>350</v>
      </c>
    </row>
    <row r="35" spans="1:9" ht="21" customHeight="1">
      <c r="A35" s="145"/>
      <c r="B35" s="107">
        <v>19</v>
      </c>
      <c r="C35" s="114" t="s">
        <v>355</v>
      </c>
      <c r="D35" s="214"/>
      <c r="E35" s="214"/>
      <c r="F35" s="223" t="s">
        <v>194</v>
      </c>
      <c r="G35" s="218"/>
      <c r="H35" s="217"/>
      <c r="I35" s="64" t="s">
        <v>350</v>
      </c>
    </row>
    <row r="36" spans="1:9" ht="22.5" customHeight="1">
      <c r="A36" s="145"/>
      <c r="B36" s="107">
        <v>20</v>
      </c>
      <c r="C36" s="114" t="s">
        <v>361</v>
      </c>
      <c r="D36" s="214"/>
      <c r="E36" s="214"/>
      <c r="F36" s="223" t="s">
        <v>194</v>
      </c>
      <c r="G36" s="218"/>
      <c r="H36" s="217"/>
      <c r="I36" s="64" t="s">
        <v>350</v>
      </c>
    </row>
    <row r="37" spans="1:9" ht="34.5" customHeight="1">
      <c r="A37" s="145"/>
      <c r="B37" s="107">
        <v>21</v>
      </c>
      <c r="C37" s="114" t="s">
        <v>362</v>
      </c>
      <c r="D37" s="214"/>
      <c r="E37" s="214"/>
      <c r="F37" s="223" t="s">
        <v>195</v>
      </c>
      <c r="G37" s="221"/>
      <c r="H37" s="217"/>
      <c r="I37" s="64"/>
    </row>
    <row r="38" spans="1:9" ht="18.75" customHeight="1">
      <c r="A38" s="145"/>
      <c r="B38" s="173" t="s">
        <v>363</v>
      </c>
      <c r="C38" s="175"/>
      <c r="D38" s="208" t="s">
        <v>335</v>
      </c>
      <c r="E38" s="209" t="s">
        <v>335</v>
      </c>
      <c r="F38" s="210" t="s">
        <v>335</v>
      </c>
      <c r="G38" s="220" t="s">
        <v>331</v>
      </c>
      <c r="H38" s="212"/>
      <c r="I38" s="213"/>
    </row>
    <row r="39" spans="1:9" ht="58.2" customHeight="1">
      <c r="A39" s="145"/>
      <c r="B39" s="107">
        <v>22</v>
      </c>
      <c r="C39" s="108" t="s">
        <v>364</v>
      </c>
      <c r="D39" s="214"/>
      <c r="E39" s="214"/>
      <c r="F39" s="224" t="s">
        <v>194</v>
      </c>
      <c r="G39" s="215"/>
      <c r="H39" s="197" t="s">
        <v>337</v>
      </c>
      <c r="I39" s="64" t="s">
        <v>338</v>
      </c>
    </row>
    <row r="40" spans="1:9" ht="29.7" customHeight="1">
      <c r="A40" s="145"/>
      <c r="B40" s="107">
        <v>23</v>
      </c>
      <c r="C40" s="114" t="s">
        <v>365</v>
      </c>
      <c r="D40" s="214"/>
      <c r="E40" s="214"/>
      <c r="F40" s="223" t="s">
        <v>194</v>
      </c>
      <c r="G40" s="216"/>
      <c r="H40" s="217"/>
      <c r="I40" s="64" t="s">
        <v>338</v>
      </c>
    </row>
    <row r="41" spans="1:9">
      <c r="A41" s="145"/>
      <c r="B41" s="107">
        <v>24</v>
      </c>
      <c r="C41" s="114" t="s">
        <v>366</v>
      </c>
      <c r="D41" s="214"/>
      <c r="E41" s="214"/>
      <c r="F41" s="223" t="s">
        <v>194</v>
      </c>
      <c r="G41" s="218"/>
      <c r="H41" s="217"/>
      <c r="I41" s="64" t="s">
        <v>338</v>
      </c>
    </row>
    <row r="42" spans="1:9">
      <c r="A42" s="145"/>
      <c r="B42" s="107">
        <v>25</v>
      </c>
      <c r="C42" s="114" t="s">
        <v>367</v>
      </c>
      <c r="D42" s="214"/>
      <c r="E42" s="214"/>
      <c r="F42" s="223" t="s">
        <v>194</v>
      </c>
      <c r="G42" s="218"/>
      <c r="H42" s="217"/>
      <c r="I42" s="64" t="s">
        <v>338</v>
      </c>
    </row>
    <row r="43" spans="1:9">
      <c r="A43" s="145"/>
      <c r="B43" s="145"/>
      <c r="C43" s="152"/>
      <c r="D43" s="109"/>
      <c r="E43" s="109"/>
      <c r="F43" s="109"/>
      <c r="G43" s="111"/>
      <c r="H43" s="222"/>
      <c r="I43" s="145"/>
    </row>
    <row r="44" spans="1:9" ht="15.6" customHeight="1">
      <c r="A44" s="145"/>
      <c r="B44" s="422" t="s">
        <v>248</v>
      </c>
      <c r="C44" s="422"/>
      <c r="D44" s="422"/>
      <c r="E44" s="422"/>
      <c r="F44" s="422"/>
      <c r="G44" s="422"/>
      <c r="H44" s="422"/>
      <c r="I44" s="145"/>
    </row>
    <row r="45" spans="1:9" ht="72.75" customHeight="1">
      <c r="A45" s="145"/>
      <c r="B45" s="381" t="s">
        <v>368</v>
      </c>
      <c r="C45" s="382"/>
      <c r="D45" s="382"/>
      <c r="E45" s="382"/>
      <c r="F45" s="382"/>
      <c r="G45" s="382"/>
      <c r="H45" s="382"/>
      <c r="I45" s="421"/>
    </row>
    <row r="62" ht="15" customHeight="1"/>
  </sheetData>
  <sheetProtection algorithmName="SHA-512" hashValue="0Ra0x6/+1NRobf+wkOfA84fqdqhpGqHaLZ9Olda89epDzUwykgWDAFzkQ2VL7RsyfU1ZRdSzpTDbMDNBBC29Dg==" saltValue="VGFW0KuIaMZnTxZBJHNwFA=="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00000000-0002-0000-0700-000000000000}">
      <formula1>$A$1:$A$2</formula1>
    </dataValidation>
    <dataValidation type="list" allowBlank="1" showInputMessage="1" showErrorMessage="1" sqref="D13:F17 D39:F42 D27:F31 D33:F37 D19:F24" xr:uid="{00000000-0002-0000-0700-000001000000}">
      <formula1>$B$1:$B$2</formula1>
    </dataValidation>
  </dataValidations>
  <hyperlinks>
    <hyperlink ref="B45" r:id="rId1" xr:uid="{00000000-0004-0000-0700-000000000000}"/>
  </hyperlinks>
  <pageMargins left="0.25" right="0.25" top="0.75" bottom="0.75" header="0.3" footer="0.3"/>
  <pageSetup paperSize="9" scale="85" fitToHeight="0" orientation="landscape"/>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80" zoomScaleNormal="100" workbookViewId="0">
      <selection activeCell="L94" sqref="L94"/>
    </sheetView>
  </sheetViews>
  <sheetFormatPr defaultColWidth="11.5546875" defaultRowHeight="14.4"/>
  <cols>
    <col min="1" max="1" width="2.6640625" customWidth="1"/>
    <col min="2" max="2" width="8" customWidth="1"/>
    <col min="3" max="3" width="4.33203125" customWidth="1"/>
    <col min="4" max="4" width="90.33203125" customWidth="1"/>
    <col min="5" max="5" width="13.5546875" customWidth="1"/>
    <col min="6" max="6" width="61.6640625" customWidth="1"/>
  </cols>
  <sheetData>
    <row r="1" spans="1:11" ht="15.6">
      <c r="A1" s="2"/>
      <c r="B1" s="232" t="s">
        <v>194</v>
      </c>
      <c r="C1" s="232"/>
      <c r="D1" s="233"/>
      <c r="E1" s="2"/>
      <c r="F1" s="233"/>
      <c r="G1" s="2"/>
      <c r="H1" s="2"/>
      <c r="I1" s="2"/>
      <c r="J1" s="2"/>
      <c r="K1" s="2"/>
    </row>
    <row r="2" spans="1:11" ht="15.6" customHeight="1">
      <c r="A2" s="2"/>
      <c r="B2" s="232" t="s">
        <v>195</v>
      </c>
      <c r="C2" s="232"/>
      <c r="D2" s="234"/>
      <c r="E2" s="102" t="s">
        <v>18</v>
      </c>
      <c r="F2" s="235"/>
      <c r="G2" s="2"/>
      <c r="H2" s="2"/>
      <c r="I2" s="2"/>
      <c r="J2" s="2"/>
      <c r="K2" s="2"/>
    </row>
    <row r="3" spans="1:11" ht="15" customHeight="1">
      <c r="A3" s="2"/>
      <c r="B3" s="232" t="s">
        <v>369</v>
      </c>
      <c r="C3" s="232"/>
      <c r="D3" s="233"/>
      <c r="E3" s="103" t="s">
        <v>19</v>
      </c>
      <c r="F3" s="235"/>
      <c r="G3" s="2"/>
      <c r="H3" s="2"/>
      <c r="I3" s="2"/>
      <c r="J3" s="2"/>
      <c r="K3" s="2"/>
    </row>
    <row r="4" spans="1:11" ht="15.6">
      <c r="A4" s="2"/>
      <c r="B4" s="236"/>
      <c r="C4" s="236"/>
      <c r="D4" s="233"/>
      <c r="E4" s="2"/>
      <c r="F4" s="233"/>
      <c r="G4" s="2"/>
      <c r="H4" s="2"/>
      <c r="I4" s="2"/>
      <c r="J4" s="2"/>
      <c r="K4" s="2"/>
    </row>
    <row r="5" spans="1:11" ht="15.6">
      <c r="A5" s="2"/>
      <c r="B5" s="236"/>
      <c r="C5" s="236"/>
      <c r="D5" s="233"/>
      <c r="E5" s="65" t="s">
        <v>196</v>
      </c>
      <c r="F5" s="237"/>
      <c r="G5" s="2"/>
      <c r="H5" s="2"/>
      <c r="I5" s="2"/>
      <c r="J5" s="2"/>
      <c r="K5" s="2"/>
    </row>
    <row r="6" spans="1:11" ht="21" customHeight="1">
      <c r="A6" s="146"/>
      <c r="B6" s="238" t="s">
        <v>370</v>
      </c>
      <c r="C6" s="113"/>
      <c r="D6" s="113"/>
      <c r="E6" s="40"/>
      <c r="F6" s="239"/>
      <c r="G6" s="146"/>
      <c r="H6" s="146"/>
      <c r="I6" s="146"/>
      <c r="J6" s="146"/>
      <c r="K6" s="146"/>
    </row>
    <row r="7" spans="1:11" ht="5.25" customHeight="1">
      <c r="A7" s="2"/>
      <c r="B7" s="460"/>
      <c r="C7" s="460"/>
      <c r="D7" s="460"/>
      <c r="E7" s="2"/>
      <c r="F7" s="233"/>
      <c r="G7" s="2"/>
      <c r="H7" s="2"/>
      <c r="I7" s="2"/>
      <c r="J7" s="2"/>
      <c r="K7" s="2"/>
    </row>
    <row r="8" spans="1:11" ht="83.25" customHeight="1">
      <c r="A8" s="2"/>
      <c r="B8" s="461" t="s">
        <v>371</v>
      </c>
      <c r="C8" s="461"/>
      <c r="D8" s="461"/>
      <c r="E8" s="461"/>
      <c r="F8" s="461"/>
      <c r="G8" s="2"/>
      <c r="H8" s="2"/>
      <c r="I8" s="2"/>
      <c r="J8" s="2"/>
      <c r="K8" s="2"/>
    </row>
    <row r="9" spans="1:11" ht="4.5" customHeight="1">
      <c r="A9" s="2"/>
      <c r="B9" s="236"/>
      <c r="C9" s="236"/>
      <c r="D9" s="241"/>
      <c r="E9" s="2"/>
      <c r="F9" s="233"/>
      <c r="G9" s="2"/>
      <c r="H9" s="2"/>
      <c r="I9" s="2"/>
      <c r="J9" s="2"/>
      <c r="K9" s="2"/>
    </row>
    <row r="10" spans="1:11" ht="28.5" customHeight="1">
      <c r="A10" s="2"/>
      <c r="B10" s="456" t="s">
        <v>372</v>
      </c>
      <c r="C10" s="456"/>
      <c r="D10" s="456"/>
      <c r="E10" s="456"/>
      <c r="F10" s="456"/>
      <c r="G10" s="242"/>
      <c r="H10" s="243"/>
      <c r="I10" s="243"/>
      <c r="J10" s="2"/>
      <c r="K10" s="2"/>
    </row>
    <row r="11" spans="1:11" ht="15.6">
      <c r="A11" s="2"/>
      <c r="B11" s="236"/>
      <c r="C11" s="236"/>
      <c r="D11" s="233"/>
      <c r="E11" s="2"/>
      <c r="F11" s="233"/>
      <c r="G11" s="2"/>
      <c r="H11" s="2"/>
      <c r="I11" s="2"/>
      <c r="J11" s="2"/>
      <c r="K11" s="2"/>
    </row>
    <row r="12" spans="1:11" ht="26.25" customHeight="1">
      <c r="A12" s="244"/>
      <c r="B12" s="245" t="s">
        <v>64</v>
      </c>
      <c r="C12" s="434" t="s">
        <v>373</v>
      </c>
      <c r="D12" s="435"/>
      <c r="E12" s="246" t="s">
        <v>292</v>
      </c>
      <c r="F12" s="247" t="s">
        <v>374</v>
      </c>
      <c r="G12" s="244"/>
      <c r="H12" s="244"/>
      <c r="I12" s="244"/>
      <c r="J12" s="244"/>
      <c r="K12" s="244"/>
    </row>
    <row r="13" spans="1:11" ht="37.5" customHeight="1">
      <c r="A13" s="2"/>
      <c r="B13" s="426" t="s">
        <v>375</v>
      </c>
      <c r="C13" s="426"/>
      <c r="D13" s="426"/>
      <c r="E13" s="246"/>
      <c r="F13" s="248"/>
      <c r="G13" s="2"/>
      <c r="H13" s="249" t="s">
        <v>376</v>
      </c>
      <c r="I13" s="250"/>
      <c r="J13" s="250"/>
      <c r="K13" s="2"/>
    </row>
    <row r="14" spans="1:11" ht="26.25" customHeight="1">
      <c r="A14" s="251"/>
      <c r="B14" s="252">
        <v>1</v>
      </c>
      <c r="C14" s="427" t="s">
        <v>377</v>
      </c>
      <c r="D14" s="428"/>
      <c r="E14" s="225" t="s">
        <v>195</v>
      </c>
      <c r="F14" s="64"/>
      <c r="G14" s="251"/>
      <c r="H14" s="249" t="s">
        <v>378</v>
      </c>
      <c r="I14" s="253"/>
      <c r="J14" s="253"/>
      <c r="K14" s="251"/>
    </row>
    <row r="15" spans="1:11" ht="26.25" customHeight="1">
      <c r="A15" s="2"/>
      <c r="B15" s="452" t="s">
        <v>379</v>
      </c>
      <c r="C15" s="439"/>
      <c r="D15" s="439"/>
      <c r="E15" s="439"/>
      <c r="F15" s="440"/>
      <c r="G15" s="2"/>
      <c r="H15" s="249" t="s">
        <v>380</v>
      </c>
      <c r="I15" s="250"/>
      <c r="J15" s="250"/>
      <c r="K15" s="2"/>
    </row>
    <row r="16" spans="1:11" ht="26.25" customHeight="1">
      <c r="A16" s="2"/>
      <c r="B16" s="254">
        <v>1.1000000000000001</v>
      </c>
      <c r="C16" s="429" t="s">
        <v>381</v>
      </c>
      <c r="D16" s="430"/>
      <c r="E16" s="436"/>
      <c r="F16" s="437"/>
      <c r="G16" s="2"/>
      <c r="H16" s="249" t="s">
        <v>382</v>
      </c>
      <c r="I16" s="250"/>
      <c r="J16" s="250"/>
      <c r="K16" s="2"/>
    </row>
    <row r="17" spans="1:11" ht="26.25" customHeight="1">
      <c r="A17" s="2"/>
      <c r="B17" s="254">
        <v>1.2</v>
      </c>
      <c r="C17" s="429" t="s">
        <v>383</v>
      </c>
      <c r="D17" s="430"/>
      <c r="E17" s="436"/>
      <c r="F17" s="437"/>
      <c r="G17" s="2"/>
      <c r="H17" s="249" t="s">
        <v>384</v>
      </c>
      <c r="I17" s="250"/>
      <c r="J17" s="250"/>
      <c r="K17" s="2"/>
    </row>
    <row r="18" spans="1:11" ht="26.25" customHeight="1">
      <c r="A18" s="2"/>
      <c r="B18" s="254">
        <v>1.3</v>
      </c>
      <c r="C18" s="429" t="s">
        <v>385</v>
      </c>
      <c r="D18" s="430"/>
      <c r="E18" s="436"/>
      <c r="F18" s="437"/>
      <c r="G18" s="2"/>
      <c r="H18" s="249" t="s">
        <v>386</v>
      </c>
      <c r="I18" s="250"/>
      <c r="J18" s="250"/>
      <c r="K18" s="2"/>
    </row>
    <row r="19" spans="1:11" ht="26.25" customHeight="1">
      <c r="A19" s="2"/>
      <c r="B19" s="254">
        <v>1.4</v>
      </c>
      <c r="C19" s="429" t="s">
        <v>387</v>
      </c>
      <c r="D19" s="430"/>
      <c r="E19" s="194"/>
      <c r="F19" s="195"/>
      <c r="G19" s="2"/>
      <c r="H19" s="250"/>
      <c r="I19" s="250"/>
      <c r="J19" s="250"/>
      <c r="K19" s="2"/>
    </row>
    <row r="20" spans="1:11" ht="26.25" customHeight="1">
      <c r="A20" s="2"/>
      <c r="B20" s="254">
        <v>1.5</v>
      </c>
      <c r="C20" s="429" t="s">
        <v>388</v>
      </c>
      <c r="D20" s="430"/>
      <c r="E20" s="436"/>
      <c r="F20" s="437"/>
      <c r="G20" s="2"/>
      <c r="H20" s="2"/>
      <c r="I20" s="2"/>
      <c r="J20" s="2"/>
      <c r="K20" s="2"/>
    </row>
    <row r="21" spans="1:11" ht="26.25" customHeight="1">
      <c r="A21" s="2"/>
      <c r="B21" s="254">
        <v>1.6</v>
      </c>
      <c r="C21" s="429" t="s">
        <v>389</v>
      </c>
      <c r="D21" s="430"/>
      <c r="E21" s="436"/>
      <c r="F21" s="437"/>
      <c r="G21" s="2"/>
      <c r="H21" s="2"/>
      <c r="I21" s="2"/>
      <c r="J21" s="2"/>
      <c r="K21" s="2"/>
    </row>
    <row r="22" spans="1:11" ht="26.25" customHeight="1">
      <c r="A22" s="2"/>
      <c r="B22" s="254">
        <v>1.7</v>
      </c>
      <c r="C22" s="429" t="s">
        <v>390</v>
      </c>
      <c r="D22" s="430"/>
      <c r="E22" s="436"/>
      <c r="F22" s="437"/>
      <c r="G22" s="2"/>
      <c r="H22" s="2"/>
      <c r="I22" s="2"/>
      <c r="J22" s="2"/>
      <c r="K22" s="2"/>
    </row>
    <row r="23" spans="1:11" ht="18.75" customHeight="1">
      <c r="A23" s="250" t="s">
        <v>384</v>
      </c>
      <c r="B23" s="255" t="s">
        <v>391</v>
      </c>
      <c r="C23" s="256"/>
      <c r="D23" s="256"/>
      <c r="E23" s="257"/>
      <c r="F23" s="258"/>
      <c r="G23" s="2"/>
      <c r="H23" s="2"/>
      <c r="I23" s="2"/>
      <c r="J23" s="2"/>
      <c r="K23" s="2"/>
    </row>
    <row r="24" spans="1:11" ht="60" customHeight="1">
      <c r="A24" s="250" t="s">
        <v>392</v>
      </c>
      <c r="B24" s="457"/>
      <c r="C24" s="458"/>
      <c r="D24" s="458"/>
      <c r="E24" s="458"/>
      <c r="F24" s="459"/>
      <c r="G24" s="2"/>
      <c r="H24" s="2"/>
      <c r="I24" s="2"/>
      <c r="J24" s="2"/>
      <c r="K24" s="2"/>
    </row>
    <row r="25" spans="1:11" ht="30" customHeight="1">
      <c r="A25" s="250" t="s">
        <v>386</v>
      </c>
      <c r="B25" s="236"/>
      <c r="C25" s="236"/>
      <c r="D25" s="233"/>
      <c r="E25" s="2"/>
      <c r="F25" s="233"/>
      <c r="G25" s="2"/>
      <c r="H25" s="2"/>
      <c r="I25" s="2"/>
      <c r="J25" s="2"/>
      <c r="K25" s="2"/>
    </row>
    <row r="26" spans="1:11" ht="59.7" customHeight="1">
      <c r="A26" s="2"/>
      <c r="B26" s="456" t="s">
        <v>393</v>
      </c>
      <c r="C26" s="456"/>
      <c r="D26" s="456"/>
      <c r="E26" s="456"/>
      <c r="F26" s="456"/>
      <c r="G26" s="242"/>
      <c r="H26" s="242"/>
      <c r="I26" s="242"/>
      <c r="J26" s="2"/>
      <c r="K26" s="2"/>
    </row>
    <row r="27" spans="1:11" ht="6" customHeight="1">
      <c r="A27" s="2"/>
      <c r="B27" s="259"/>
      <c r="C27" s="259"/>
      <c r="D27" s="259"/>
      <c r="E27" s="260"/>
      <c r="F27" s="259"/>
      <c r="G27" s="242"/>
      <c r="H27" s="242"/>
      <c r="I27" s="242"/>
      <c r="J27" s="2"/>
      <c r="K27" s="2"/>
    </row>
    <row r="28" spans="1:11" ht="54" customHeight="1">
      <c r="A28" s="2"/>
      <c r="B28" s="462" t="s">
        <v>394</v>
      </c>
      <c r="C28" s="462"/>
      <c r="D28" s="462"/>
      <c r="E28" s="462"/>
      <c r="F28" s="462"/>
      <c r="G28" s="242"/>
      <c r="H28" s="242"/>
      <c r="I28" s="242"/>
      <c r="J28" s="2"/>
      <c r="K28" s="2"/>
    </row>
    <row r="29" spans="1:11" ht="26.25" customHeight="1">
      <c r="A29" s="244"/>
      <c r="B29" s="245" t="s">
        <v>64</v>
      </c>
      <c r="C29" s="434" t="s">
        <v>373</v>
      </c>
      <c r="D29" s="435"/>
      <c r="E29" s="246" t="s">
        <v>292</v>
      </c>
      <c r="F29" s="247" t="s">
        <v>374</v>
      </c>
      <c r="G29" s="244"/>
      <c r="H29" s="244"/>
      <c r="I29" s="244"/>
      <c r="J29" s="244"/>
      <c r="K29" s="244"/>
    </row>
    <row r="30" spans="1:11" ht="37.5" customHeight="1">
      <c r="A30" s="2"/>
      <c r="B30" s="426" t="s">
        <v>395</v>
      </c>
      <c r="C30" s="426"/>
      <c r="D30" s="426"/>
      <c r="E30" s="246"/>
      <c r="F30" s="248"/>
      <c r="G30" s="2"/>
      <c r="H30" s="2"/>
      <c r="I30" s="2"/>
      <c r="J30" s="2"/>
      <c r="K30" s="2"/>
    </row>
    <row r="31" spans="1:11" ht="56.7" customHeight="1">
      <c r="A31" s="251"/>
      <c r="B31" s="261">
        <v>2</v>
      </c>
      <c r="C31" s="446" t="s">
        <v>396</v>
      </c>
      <c r="D31" s="447"/>
      <c r="E31" s="225" t="s">
        <v>195</v>
      </c>
      <c r="F31" s="226"/>
      <c r="G31" s="251"/>
      <c r="H31" s="251"/>
      <c r="I31" s="251"/>
      <c r="J31" s="251"/>
      <c r="K31" s="251"/>
    </row>
    <row r="32" spans="1:11" ht="41.7" customHeight="1">
      <c r="A32" s="2"/>
      <c r="B32" s="438" t="s">
        <v>397</v>
      </c>
      <c r="C32" s="439"/>
      <c r="D32" s="439"/>
      <c r="E32" s="439"/>
      <c r="F32" s="440"/>
      <c r="G32" s="2"/>
      <c r="H32" s="2"/>
      <c r="I32" s="2"/>
      <c r="J32" s="2"/>
      <c r="K32" s="2"/>
    </row>
    <row r="33" spans="1:11" ht="26.25" customHeight="1">
      <c r="A33" s="2"/>
      <c r="B33" s="262">
        <v>2.1</v>
      </c>
      <c r="C33" s="448" t="s">
        <v>398</v>
      </c>
      <c r="D33" s="449"/>
      <c r="E33" s="227"/>
      <c r="F33" s="228"/>
      <c r="G33" s="2"/>
      <c r="H33" s="2"/>
      <c r="I33" s="2"/>
      <c r="J33" s="2"/>
      <c r="K33" s="2"/>
    </row>
    <row r="34" spans="1:11" ht="26.25" customHeight="1">
      <c r="A34" s="2"/>
      <c r="B34" s="262">
        <v>2.2000000000000002</v>
      </c>
      <c r="C34" s="429" t="s">
        <v>399</v>
      </c>
      <c r="D34" s="430"/>
      <c r="E34" s="227"/>
      <c r="F34" s="228"/>
      <c r="G34" s="2"/>
      <c r="H34" s="2"/>
      <c r="I34" s="2"/>
      <c r="J34" s="2"/>
      <c r="K34" s="2"/>
    </row>
    <row r="35" spans="1:11" ht="26.25" customHeight="1">
      <c r="A35" s="2"/>
      <c r="B35" s="262">
        <v>2.2999999999999998</v>
      </c>
      <c r="C35" s="429" t="s">
        <v>400</v>
      </c>
      <c r="D35" s="430"/>
      <c r="E35" s="227"/>
      <c r="F35" s="228"/>
      <c r="G35" s="2"/>
      <c r="H35" s="2"/>
      <c r="I35" s="2"/>
      <c r="J35" s="2"/>
      <c r="K35" s="2"/>
    </row>
    <row r="36" spans="1:11" ht="26.25" customHeight="1">
      <c r="A36" s="2"/>
      <c r="B36" s="262">
        <v>2.4</v>
      </c>
      <c r="C36" s="450" t="s">
        <v>401</v>
      </c>
      <c r="D36" s="451"/>
      <c r="E36" s="227"/>
      <c r="F36" s="228"/>
      <c r="G36" s="2"/>
      <c r="H36" s="2"/>
      <c r="I36" s="2"/>
      <c r="J36" s="2"/>
      <c r="K36" s="2"/>
    </row>
    <row r="37" spans="1:11" ht="26.25" customHeight="1">
      <c r="A37" s="2"/>
      <c r="B37" s="262">
        <v>2.5</v>
      </c>
      <c r="C37" s="429" t="s">
        <v>402</v>
      </c>
      <c r="D37" s="430"/>
      <c r="E37" s="436"/>
      <c r="F37" s="437"/>
      <c r="G37" s="2"/>
      <c r="H37" s="2"/>
      <c r="I37" s="2"/>
      <c r="J37" s="2"/>
      <c r="K37" s="2"/>
    </row>
    <row r="38" spans="1:11" ht="26.25" customHeight="1">
      <c r="A38" s="2"/>
      <c r="B38" s="254">
        <v>2.6</v>
      </c>
      <c r="C38" s="429" t="s">
        <v>403</v>
      </c>
      <c r="D38" s="430"/>
      <c r="E38" s="436"/>
      <c r="F38" s="437"/>
      <c r="G38" s="2"/>
      <c r="H38" s="2"/>
      <c r="I38" s="2"/>
      <c r="J38" s="2"/>
      <c r="K38" s="2"/>
    </row>
    <row r="39" spans="1:11" ht="38.25" customHeight="1">
      <c r="A39" s="2"/>
      <c r="B39" s="262">
        <v>2.7</v>
      </c>
      <c r="C39" s="448" t="s">
        <v>404</v>
      </c>
      <c r="D39" s="449"/>
      <c r="E39" s="227" t="s">
        <v>195</v>
      </c>
      <c r="F39" s="228"/>
      <c r="G39" s="2"/>
      <c r="H39" s="2"/>
      <c r="I39" s="2"/>
      <c r="J39" s="2"/>
      <c r="K39" s="2"/>
    </row>
    <row r="40" spans="1:11" ht="18.75" customHeight="1">
      <c r="A40" s="250" t="s">
        <v>384</v>
      </c>
      <c r="B40" s="255" t="s">
        <v>391</v>
      </c>
      <c r="C40" s="256"/>
      <c r="D40" s="256"/>
      <c r="E40" s="257"/>
      <c r="F40" s="258"/>
      <c r="G40" s="2"/>
      <c r="H40" s="2"/>
      <c r="I40" s="2"/>
      <c r="J40" s="2"/>
      <c r="K40" s="2"/>
    </row>
    <row r="41" spans="1:11" ht="60" customHeight="1">
      <c r="A41" s="250" t="s">
        <v>392</v>
      </c>
      <c r="B41" s="423"/>
      <c r="C41" s="424"/>
      <c r="D41" s="424"/>
      <c r="E41" s="424"/>
      <c r="F41" s="425"/>
      <c r="G41" s="2"/>
      <c r="H41" s="2"/>
      <c r="I41" s="2"/>
      <c r="J41" s="2"/>
      <c r="K41" s="2"/>
    </row>
    <row r="42" spans="1:11" ht="15.6">
      <c r="A42" s="2"/>
      <c r="B42" s="236"/>
      <c r="C42" s="236"/>
      <c r="D42" s="233"/>
      <c r="E42" s="2"/>
      <c r="F42" s="233"/>
      <c r="G42" s="2"/>
      <c r="H42" s="2"/>
      <c r="I42" s="2"/>
      <c r="J42" s="2"/>
      <c r="K42" s="2"/>
    </row>
    <row r="43" spans="1:11" ht="55.95" customHeight="1">
      <c r="A43" s="2"/>
      <c r="B43" s="433" t="s">
        <v>405</v>
      </c>
      <c r="C43" s="433"/>
      <c r="D43" s="433"/>
      <c r="E43" s="433"/>
      <c r="F43" s="433"/>
      <c r="G43" s="242"/>
      <c r="H43" s="242"/>
      <c r="I43" s="242"/>
      <c r="J43" s="2"/>
      <c r="K43" s="2"/>
    </row>
    <row r="44" spans="1:11" ht="15.6">
      <c r="A44" s="263"/>
      <c r="B44" s="264"/>
      <c r="C44" s="264"/>
      <c r="D44" s="265"/>
      <c r="E44" s="263"/>
      <c r="F44" s="265"/>
      <c r="G44" s="263"/>
      <c r="H44" s="263"/>
      <c r="I44" s="263"/>
      <c r="J44" s="263"/>
      <c r="K44" s="263"/>
    </row>
    <row r="45" spans="1:11" ht="26.25" customHeight="1">
      <c r="A45" s="244"/>
      <c r="B45" s="245" t="s">
        <v>64</v>
      </c>
      <c r="C45" s="434" t="s">
        <v>373</v>
      </c>
      <c r="D45" s="435"/>
      <c r="E45" s="246" t="s">
        <v>292</v>
      </c>
      <c r="F45" s="247" t="s">
        <v>374</v>
      </c>
      <c r="G45" s="244"/>
      <c r="H45" s="244"/>
      <c r="I45" s="244"/>
      <c r="J45" s="244"/>
      <c r="K45" s="244"/>
    </row>
    <row r="46" spans="1:11" ht="37.5" customHeight="1">
      <c r="A46" s="2"/>
      <c r="B46" s="426" t="s">
        <v>406</v>
      </c>
      <c r="C46" s="426"/>
      <c r="D46" s="426"/>
      <c r="E46" s="246"/>
      <c r="F46" s="248"/>
      <c r="G46" s="2"/>
      <c r="H46" s="2"/>
      <c r="I46" s="2"/>
      <c r="J46" s="2"/>
      <c r="K46" s="2"/>
    </row>
    <row r="47" spans="1:11" ht="36.6" customHeight="1">
      <c r="A47" s="251"/>
      <c r="B47" s="252">
        <v>3</v>
      </c>
      <c r="C47" s="427" t="s">
        <v>407</v>
      </c>
      <c r="D47" s="428"/>
      <c r="E47" s="225" t="s">
        <v>195</v>
      </c>
      <c r="F47" s="226"/>
      <c r="G47" s="251"/>
      <c r="H47" s="251"/>
      <c r="I47" s="251"/>
      <c r="J47" s="251"/>
      <c r="K47" s="251"/>
    </row>
    <row r="48" spans="1:11" ht="41.7" customHeight="1">
      <c r="A48" s="263"/>
      <c r="B48" s="438" t="s">
        <v>408</v>
      </c>
      <c r="C48" s="439"/>
      <c r="D48" s="439"/>
      <c r="E48" s="439"/>
      <c r="F48" s="440"/>
      <c r="G48" s="263"/>
      <c r="H48" s="263"/>
      <c r="I48" s="263"/>
      <c r="J48" s="263"/>
      <c r="K48" s="263"/>
    </row>
    <row r="49" spans="1:11" ht="36.75" customHeight="1">
      <c r="A49" s="263"/>
      <c r="B49" s="254">
        <v>3.1</v>
      </c>
      <c r="C49" s="429" t="s">
        <v>409</v>
      </c>
      <c r="D49" s="430"/>
      <c r="E49" s="229"/>
      <c r="F49" s="226"/>
      <c r="G49" s="263"/>
      <c r="H49" s="263"/>
      <c r="I49" s="263"/>
      <c r="J49" s="263"/>
      <c r="K49" s="263"/>
    </row>
    <row r="50" spans="1:11" ht="25.5" customHeight="1">
      <c r="A50" s="263"/>
      <c r="B50" s="254">
        <v>3.2</v>
      </c>
      <c r="C50" s="429" t="s">
        <v>410</v>
      </c>
      <c r="D50" s="430"/>
      <c r="E50" s="229"/>
      <c r="F50" s="226"/>
      <c r="G50" s="263"/>
      <c r="H50" s="263"/>
      <c r="I50" s="263"/>
      <c r="J50" s="263"/>
      <c r="K50" s="263"/>
    </row>
    <row r="51" spans="1:11" ht="25.5" customHeight="1">
      <c r="A51" s="2"/>
      <c r="B51" s="254">
        <v>3.3</v>
      </c>
      <c r="C51" s="429" t="s">
        <v>411</v>
      </c>
      <c r="D51" s="430"/>
      <c r="E51" s="441"/>
      <c r="F51" s="442"/>
      <c r="G51" s="2"/>
      <c r="H51" s="2"/>
      <c r="I51" s="2"/>
      <c r="J51" s="2"/>
      <c r="K51" s="2"/>
    </row>
    <row r="52" spans="1:11" ht="39.75" customHeight="1">
      <c r="A52" s="2"/>
      <c r="B52" s="266">
        <v>3.4</v>
      </c>
      <c r="C52" s="429" t="s">
        <v>412</v>
      </c>
      <c r="D52" s="430"/>
      <c r="E52" s="436"/>
      <c r="F52" s="437"/>
      <c r="G52" s="2"/>
      <c r="H52" s="2"/>
      <c r="I52" s="2"/>
      <c r="J52" s="2"/>
      <c r="K52" s="2"/>
    </row>
    <row r="53" spans="1:11" ht="40.950000000000003" customHeight="1">
      <c r="A53" s="2"/>
      <c r="B53" s="254">
        <v>3.5</v>
      </c>
      <c r="C53" s="429" t="s">
        <v>413</v>
      </c>
      <c r="D53" s="430"/>
      <c r="E53" s="280"/>
      <c r="F53" s="230"/>
      <c r="G53" s="2"/>
      <c r="H53" s="2"/>
      <c r="I53" s="2"/>
      <c r="J53" s="2"/>
      <c r="K53" s="2"/>
    </row>
    <row r="54" spans="1:11" ht="39.75" customHeight="1">
      <c r="A54" s="2"/>
      <c r="B54" s="267">
        <v>3.6</v>
      </c>
      <c r="C54" s="453" t="s">
        <v>414</v>
      </c>
      <c r="D54" s="453"/>
      <c r="E54" s="229" t="s">
        <v>195</v>
      </c>
      <c r="F54" s="226"/>
      <c r="G54" s="2"/>
      <c r="H54" s="2"/>
      <c r="I54" s="2"/>
      <c r="J54" s="2"/>
      <c r="K54" s="2"/>
    </row>
    <row r="55" spans="1:11" ht="18.75" customHeight="1">
      <c r="A55" s="263"/>
      <c r="B55" s="255" t="s">
        <v>391</v>
      </c>
      <c r="C55" s="268"/>
      <c r="D55" s="268"/>
      <c r="E55" s="269"/>
      <c r="F55" s="270"/>
      <c r="G55" s="263"/>
      <c r="H55" s="263"/>
      <c r="I55" s="263"/>
      <c r="J55" s="263"/>
      <c r="K55" s="263"/>
    </row>
    <row r="56" spans="1:11" ht="60" customHeight="1">
      <c r="A56" s="263"/>
      <c r="B56" s="443" t="s">
        <v>415</v>
      </c>
      <c r="C56" s="444"/>
      <c r="D56" s="444"/>
      <c r="E56" s="444"/>
      <c r="F56" s="445"/>
      <c r="G56" s="263"/>
      <c r="H56" s="263"/>
      <c r="I56" s="263"/>
      <c r="J56" s="263"/>
      <c r="K56" s="263"/>
    </row>
    <row r="57" spans="1:11" ht="34.5" customHeight="1">
      <c r="A57" s="2"/>
      <c r="B57" s="236"/>
      <c r="C57" s="236"/>
      <c r="D57" s="271"/>
      <c r="E57" s="272"/>
      <c r="F57" s="271"/>
      <c r="G57" s="2"/>
      <c r="H57" s="2"/>
      <c r="I57" s="2"/>
      <c r="J57" s="2"/>
      <c r="K57" s="2"/>
    </row>
    <row r="58" spans="1:11" ht="46.5" customHeight="1">
      <c r="A58" s="2"/>
      <c r="B58" s="433" t="s">
        <v>416</v>
      </c>
      <c r="C58" s="433"/>
      <c r="D58" s="433"/>
      <c r="E58" s="433"/>
      <c r="F58" s="433"/>
      <c r="G58" s="242"/>
      <c r="H58" s="242"/>
      <c r="I58" s="242"/>
      <c r="J58" s="2"/>
      <c r="K58" s="2"/>
    </row>
    <row r="59" spans="1:11" ht="15.6">
      <c r="A59" s="2"/>
      <c r="B59" s="236"/>
      <c r="C59" s="236"/>
      <c r="D59" s="233"/>
      <c r="E59" s="2"/>
      <c r="F59" s="233"/>
      <c r="G59" s="2"/>
      <c r="H59" s="2"/>
      <c r="I59" s="2"/>
      <c r="J59" s="2"/>
      <c r="K59" s="2"/>
    </row>
    <row r="60" spans="1:11" ht="26.25" customHeight="1">
      <c r="A60" s="244"/>
      <c r="B60" s="245" t="s">
        <v>64</v>
      </c>
      <c r="C60" s="434" t="s">
        <v>373</v>
      </c>
      <c r="D60" s="435"/>
      <c r="E60" s="246" t="s">
        <v>292</v>
      </c>
      <c r="F60" s="247" t="s">
        <v>374</v>
      </c>
      <c r="G60" s="244"/>
      <c r="H60" s="244"/>
      <c r="I60" s="244"/>
      <c r="J60" s="244"/>
      <c r="K60" s="244"/>
    </row>
    <row r="61" spans="1:11" ht="37.5" customHeight="1">
      <c r="A61" s="2"/>
      <c r="B61" s="426" t="s">
        <v>417</v>
      </c>
      <c r="C61" s="426"/>
      <c r="D61" s="426"/>
      <c r="E61" s="246"/>
      <c r="F61" s="248" t="s">
        <v>418</v>
      </c>
      <c r="G61" s="2"/>
      <c r="H61" s="2"/>
      <c r="I61" s="2"/>
      <c r="J61" s="2"/>
      <c r="K61" s="2"/>
    </row>
    <row r="62" spans="1:11" ht="37.5" customHeight="1">
      <c r="A62" s="251"/>
      <c r="B62" s="252">
        <v>4</v>
      </c>
      <c r="C62" s="431" t="s">
        <v>419</v>
      </c>
      <c r="D62" s="432"/>
      <c r="E62" s="225" t="s">
        <v>195</v>
      </c>
      <c r="F62" s="226"/>
      <c r="G62" s="251"/>
      <c r="H62" s="251"/>
      <c r="I62" s="251"/>
      <c r="J62" s="251"/>
      <c r="K62" s="251"/>
    </row>
    <row r="63" spans="1:11" ht="26.25" customHeight="1">
      <c r="A63" s="263"/>
      <c r="B63" s="452" t="s">
        <v>420</v>
      </c>
      <c r="C63" s="439"/>
      <c r="D63" s="439"/>
      <c r="E63" s="439"/>
      <c r="F63" s="440"/>
      <c r="G63" s="263"/>
      <c r="H63" s="263"/>
      <c r="I63" s="263"/>
      <c r="J63" s="263"/>
      <c r="K63" s="263"/>
    </row>
    <row r="64" spans="1:11" ht="39.75" customHeight="1">
      <c r="A64" s="2"/>
      <c r="B64" s="254">
        <v>4.0999999999999996</v>
      </c>
      <c r="C64" s="429" t="s">
        <v>421</v>
      </c>
      <c r="D64" s="430"/>
      <c r="E64" s="229" t="s">
        <v>195</v>
      </c>
      <c r="F64" s="226"/>
      <c r="G64" s="2"/>
      <c r="H64" s="2"/>
      <c r="I64" s="2"/>
      <c r="J64" s="2"/>
      <c r="K64" s="2"/>
    </row>
    <row r="65" spans="1:11" ht="18.75" customHeight="1">
      <c r="A65" s="250" t="s">
        <v>384</v>
      </c>
      <c r="B65" s="255" t="s">
        <v>391</v>
      </c>
      <c r="C65" s="256"/>
      <c r="D65" s="256"/>
      <c r="E65" s="257"/>
      <c r="F65" s="258"/>
      <c r="G65" s="2"/>
      <c r="H65" s="2"/>
      <c r="I65" s="2"/>
      <c r="J65" s="2"/>
      <c r="K65" s="2"/>
    </row>
    <row r="66" spans="1:11" ht="60" customHeight="1">
      <c r="A66" s="250" t="s">
        <v>392</v>
      </c>
      <c r="B66" s="423"/>
      <c r="C66" s="424"/>
      <c r="D66" s="424"/>
      <c r="E66" s="424"/>
      <c r="F66" s="425"/>
      <c r="G66" s="2"/>
      <c r="H66" s="2"/>
      <c r="I66" s="2"/>
      <c r="J66" s="2"/>
      <c r="K66" s="2"/>
    </row>
    <row r="67" spans="1:11" ht="38.25" customHeight="1">
      <c r="A67" s="2"/>
      <c r="B67" s="236"/>
      <c r="C67" s="236"/>
      <c r="D67" s="235"/>
      <c r="E67" s="243"/>
      <c r="F67" s="235"/>
      <c r="G67" s="242"/>
      <c r="H67" s="242"/>
      <c r="I67" s="242"/>
      <c r="J67" s="2"/>
      <c r="K67" s="2"/>
    </row>
    <row r="68" spans="1:11" ht="46.5" customHeight="1">
      <c r="A68" s="2"/>
      <c r="B68" s="433" t="s">
        <v>422</v>
      </c>
      <c r="C68" s="433"/>
      <c r="D68" s="433"/>
      <c r="E68" s="433"/>
      <c r="F68" s="433"/>
      <c r="G68" s="242"/>
      <c r="H68" s="242"/>
      <c r="I68" s="242"/>
      <c r="J68" s="2"/>
      <c r="K68" s="2"/>
    </row>
    <row r="69" spans="1:11" ht="15.6">
      <c r="A69" s="2"/>
      <c r="B69" s="236"/>
      <c r="C69" s="236"/>
      <c r="D69" s="233"/>
      <c r="E69" s="2"/>
      <c r="F69" s="233"/>
      <c r="G69" s="2"/>
      <c r="H69" s="2"/>
      <c r="I69" s="2"/>
      <c r="J69" s="2"/>
      <c r="K69" s="2"/>
    </row>
    <row r="70" spans="1:11" ht="26.25" customHeight="1">
      <c r="A70" s="244"/>
      <c r="B70" s="245" t="s">
        <v>64</v>
      </c>
      <c r="C70" s="434" t="s">
        <v>373</v>
      </c>
      <c r="D70" s="435"/>
      <c r="E70" s="246" t="s">
        <v>292</v>
      </c>
      <c r="F70" s="247" t="s">
        <v>374</v>
      </c>
      <c r="G70" s="244"/>
      <c r="H70" s="244"/>
      <c r="I70" s="244"/>
      <c r="J70" s="244"/>
      <c r="K70" s="244"/>
    </row>
    <row r="71" spans="1:11" ht="26.25" customHeight="1">
      <c r="A71" s="244"/>
      <c r="B71" s="273" t="s">
        <v>423</v>
      </c>
      <c r="C71" s="454" t="s">
        <v>424</v>
      </c>
      <c r="D71" s="455"/>
      <c r="E71" s="225"/>
      <c r="F71" s="194"/>
      <c r="G71" s="244"/>
      <c r="H71" s="244"/>
      <c r="I71" s="244"/>
      <c r="J71" s="244"/>
      <c r="K71" s="244"/>
    </row>
    <row r="72" spans="1:11" ht="30" customHeight="1">
      <c r="A72" s="251"/>
      <c r="B72" s="252">
        <v>5</v>
      </c>
      <c r="C72" s="431" t="s">
        <v>425</v>
      </c>
      <c r="D72" s="432"/>
      <c r="E72" s="225" t="s">
        <v>195</v>
      </c>
      <c r="F72" s="195"/>
      <c r="G72" s="251"/>
      <c r="H72" s="251"/>
      <c r="I72" s="251"/>
      <c r="J72" s="251"/>
      <c r="K72" s="251"/>
    </row>
    <row r="73" spans="1:11" ht="41.7" customHeight="1">
      <c r="A73" s="2"/>
      <c r="B73" s="438" t="s">
        <v>426</v>
      </c>
      <c r="C73" s="439"/>
      <c r="D73" s="439"/>
      <c r="E73" s="439"/>
      <c r="F73" s="440"/>
      <c r="G73" s="2"/>
      <c r="H73" s="2"/>
      <c r="I73" s="2"/>
      <c r="J73" s="2"/>
      <c r="K73" s="2"/>
    </row>
    <row r="74" spans="1:11" ht="25.5" customHeight="1">
      <c r="A74" s="2"/>
      <c r="B74" s="262">
        <v>5.0999999999999996</v>
      </c>
      <c r="C74" s="463" t="s">
        <v>427</v>
      </c>
      <c r="D74" s="464"/>
      <c r="E74" s="225"/>
      <c r="F74" s="195"/>
      <c r="G74" s="2"/>
      <c r="H74" s="2"/>
      <c r="I74" s="2"/>
      <c r="J74" s="2"/>
      <c r="K74" s="2"/>
    </row>
    <row r="75" spans="1:11" ht="38.700000000000003" customHeight="1">
      <c r="A75" s="2"/>
      <c r="B75" s="262">
        <v>5.2</v>
      </c>
      <c r="C75" s="463" t="s">
        <v>428</v>
      </c>
      <c r="D75" s="464"/>
      <c r="E75" s="225"/>
      <c r="F75" s="195"/>
      <c r="G75" s="2"/>
      <c r="H75" s="2"/>
      <c r="I75" s="2"/>
      <c r="J75" s="2"/>
      <c r="K75" s="2"/>
    </row>
    <row r="76" spans="1:11" ht="25.5" customHeight="1">
      <c r="A76" s="2"/>
      <c r="B76" s="262">
        <v>5.3</v>
      </c>
      <c r="C76" s="463" t="s">
        <v>429</v>
      </c>
      <c r="D76" s="464"/>
      <c r="E76" s="225"/>
      <c r="F76" s="195"/>
      <c r="G76" s="2"/>
      <c r="H76" s="2"/>
      <c r="I76" s="2"/>
      <c r="J76" s="2"/>
      <c r="K76" s="2"/>
    </row>
    <row r="77" spans="1:11" ht="25.5" customHeight="1">
      <c r="A77" s="2"/>
      <c r="B77" s="262">
        <v>5.4</v>
      </c>
      <c r="C77" s="463" t="s">
        <v>430</v>
      </c>
      <c r="D77" s="464"/>
      <c r="E77" s="225"/>
      <c r="F77" s="195"/>
      <c r="G77" s="2"/>
      <c r="H77" s="2"/>
      <c r="I77" s="2"/>
      <c r="J77" s="2"/>
      <c r="K77" s="2"/>
    </row>
    <row r="78" spans="1:11" ht="25.5" customHeight="1">
      <c r="A78" s="2"/>
      <c r="B78" s="276"/>
      <c r="C78" s="274"/>
      <c r="D78" s="275" t="s">
        <v>431</v>
      </c>
      <c r="E78" s="225"/>
      <c r="F78" s="195"/>
      <c r="G78" s="2"/>
      <c r="H78" s="2"/>
      <c r="I78" s="2"/>
      <c r="J78" s="2"/>
      <c r="K78" s="2"/>
    </row>
    <row r="79" spans="1:11" ht="25.5" customHeight="1">
      <c r="A79" s="2"/>
      <c r="B79" s="276"/>
      <c r="C79" s="274"/>
      <c r="D79" s="275" t="s">
        <v>432</v>
      </c>
      <c r="E79" s="225"/>
      <c r="F79" s="195"/>
      <c r="G79" s="2"/>
      <c r="H79" s="2"/>
      <c r="I79" s="2"/>
      <c r="J79" s="2"/>
      <c r="K79" s="2"/>
    </row>
    <row r="80" spans="1:11" ht="25.5" customHeight="1">
      <c r="A80" s="2"/>
      <c r="B80" s="276"/>
      <c r="C80" s="274"/>
      <c r="D80" s="275" t="s">
        <v>433</v>
      </c>
      <c r="E80" s="225"/>
      <c r="F80" s="195"/>
      <c r="G80" s="2"/>
      <c r="H80" s="2"/>
      <c r="I80" s="2"/>
      <c r="J80" s="2"/>
      <c r="K80" s="2"/>
    </row>
    <row r="81" spans="1:11" ht="25.5" customHeight="1">
      <c r="A81" s="2"/>
      <c r="B81" s="276"/>
      <c r="C81" s="274"/>
      <c r="D81" s="275" t="s">
        <v>434</v>
      </c>
      <c r="E81" s="225"/>
      <c r="F81" s="195"/>
      <c r="G81" s="2"/>
      <c r="H81" s="2"/>
      <c r="I81" s="2"/>
      <c r="J81" s="2"/>
      <c r="K81" s="2"/>
    </row>
    <row r="82" spans="1:11" ht="25.5" customHeight="1">
      <c r="A82" s="2"/>
      <c r="B82" s="276"/>
      <c r="C82" s="274"/>
      <c r="D82" s="275" t="s">
        <v>435</v>
      </c>
      <c r="E82" s="225"/>
      <c r="F82" s="195"/>
      <c r="G82" s="2"/>
      <c r="H82" s="2"/>
      <c r="I82" s="2"/>
      <c r="J82" s="2"/>
      <c r="K82" s="2"/>
    </row>
    <row r="83" spans="1:11" ht="25.5" customHeight="1">
      <c r="A83" s="2"/>
      <c r="B83" s="276"/>
      <c r="C83" s="274"/>
      <c r="D83" s="275" t="s">
        <v>436</v>
      </c>
      <c r="E83" s="225"/>
      <c r="F83" s="195"/>
      <c r="G83" s="2"/>
      <c r="H83" s="2"/>
      <c r="I83" s="2"/>
      <c r="J83" s="2"/>
      <c r="K83" s="2"/>
    </row>
    <row r="84" spans="1:11" ht="25.5" customHeight="1">
      <c r="A84" s="2"/>
      <c r="B84" s="262">
        <v>5.5</v>
      </c>
      <c r="C84" s="463" t="s">
        <v>437</v>
      </c>
      <c r="D84" s="464"/>
      <c r="E84" s="225"/>
      <c r="F84" s="195"/>
      <c r="G84" s="2"/>
      <c r="H84" s="2"/>
      <c r="I84" s="2"/>
      <c r="J84" s="2"/>
      <c r="K84" s="2"/>
    </row>
    <row r="85" spans="1:11" ht="25.5" customHeight="1">
      <c r="A85" s="2"/>
      <c r="B85" s="276"/>
      <c r="C85" s="274"/>
      <c r="D85" s="275" t="s">
        <v>438</v>
      </c>
      <c r="E85" s="225"/>
      <c r="F85" s="195"/>
      <c r="G85" s="2"/>
      <c r="H85" s="2"/>
      <c r="I85" s="2"/>
      <c r="J85" s="2"/>
      <c r="K85" s="2"/>
    </row>
    <row r="86" spans="1:11" ht="25.5" customHeight="1">
      <c r="A86" s="2"/>
      <c r="B86" s="276"/>
      <c r="C86" s="274"/>
      <c r="D86" s="275" t="s">
        <v>439</v>
      </c>
      <c r="E86" s="225"/>
      <c r="F86" s="195"/>
      <c r="G86" s="2"/>
      <c r="H86" s="2"/>
      <c r="I86" s="2"/>
      <c r="J86" s="2"/>
      <c r="K86" s="2"/>
    </row>
    <row r="87" spans="1:11" ht="25.5" customHeight="1">
      <c r="A87" s="2"/>
      <c r="B87" s="276"/>
      <c r="C87" s="274"/>
      <c r="D87" s="275" t="s">
        <v>440</v>
      </c>
      <c r="E87" s="225"/>
      <c r="F87" s="195"/>
      <c r="G87" s="2"/>
      <c r="H87" s="2"/>
      <c r="I87" s="2"/>
      <c r="J87" s="2"/>
      <c r="K87" s="2"/>
    </row>
    <row r="88" spans="1:11" ht="39.6" customHeight="1">
      <c r="A88" s="2"/>
      <c r="B88" s="262">
        <v>5.6</v>
      </c>
      <c r="C88" s="465" t="s">
        <v>441</v>
      </c>
      <c r="D88" s="464"/>
      <c r="E88" s="225"/>
      <c r="F88" s="195"/>
      <c r="G88" s="2"/>
      <c r="H88" s="2"/>
      <c r="I88" s="2"/>
      <c r="J88" s="2"/>
      <c r="K88" s="2"/>
    </row>
    <row r="89" spans="1:11" ht="25.5" customHeight="1">
      <c r="A89" s="2"/>
      <c r="B89" s="262"/>
      <c r="C89" s="278"/>
      <c r="D89" s="279" t="s">
        <v>442</v>
      </c>
      <c r="E89" s="225"/>
      <c r="F89" s="195"/>
      <c r="G89" s="2"/>
      <c r="H89" s="2"/>
      <c r="I89" s="2"/>
      <c r="J89" s="2"/>
      <c r="K89" s="2"/>
    </row>
    <row r="90" spans="1:11" ht="25.5" customHeight="1">
      <c r="A90" s="2"/>
      <c r="B90" s="262">
        <v>5.7</v>
      </c>
      <c r="C90" s="466" t="s">
        <v>443</v>
      </c>
      <c r="D90" s="467"/>
      <c r="E90" s="229"/>
      <c r="F90" s="231"/>
      <c r="G90" s="2"/>
      <c r="H90" s="2"/>
      <c r="I90" s="2"/>
      <c r="J90" s="2"/>
      <c r="K90" s="2"/>
    </row>
    <row r="91" spans="1:11" ht="32.700000000000003" customHeight="1">
      <c r="A91" s="2"/>
      <c r="B91" s="262">
        <v>5.8</v>
      </c>
      <c r="C91" s="463" t="s">
        <v>444</v>
      </c>
      <c r="D91" s="464"/>
      <c r="E91" s="229" t="s">
        <v>195</v>
      </c>
      <c r="F91" s="231"/>
      <c r="G91" s="2"/>
      <c r="H91" s="2"/>
      <c r="I91" s="2"/>
      <c r="J91" s="2"/>
      <c r="K91" s="2"/>
    </row>
    <row r="92" spans="1:11" ht="32.700000000000003" customHeight="1">
      <c r="A92" s="2"/>
      <c r="B92" s="262">
        <v>5.9</v>
      </c>
      <c r="C92" s="463" t="s">
        <v>445</v>
      </c>
      <c r="D92" s="464"/>
      <c r="E92" s="229" t="s">
        <v>195</v>
      </c>
      <c r="F92" s="231"/>
      <c r="G92" s="2"/>
      <c r="H92" s="2"/>
      <c r="I92" s="2"/>
      <c r="J92" s="2"/>
      <c r="K92" s="2"/>
    </row>
    <row r="93" spans="1:11" ht="25.2" customHeight="1">
      <c r="A93" s="2"/>
      <c r="B93" s="262"/>
      <c r="C93" s="277"/>
      <c r="D93" s="275" t="s">
        <v>446</v>
      </c>
      <c r="E93" s="229"/>
      <c r="F93" s="231"/>
      <c r="G93" s="2"/>
      <c r="H93" s="2"/>
      <c r="I93" s="2"/>
      <c r="J93" s="2"/>
      <c r="K93" s="2"/>
    </row>
    <row r="94" spans="1:11" ht="18.75" customHeight="1">
      <c r="A94" s="250" t="s">
        <v>384</v>
      </c>
      <c r="B94" s="255" t="s">
        <v>391</v>
      </c>
      <c r="C94" s="256"/>
      <c r="D94" s="256"/>
      <c r="E94" s="257"/>
      <c r="F94" s="258"/>
      <c r="G94" s="2"/>
      <c r="H94" s="2"/>
      <c r="I94" s="2"/>
      <c r="J94" s="2"/>
      <c r="K94" s="2"/>
    </row>
    <row r="95" spans="1:11" ht="60" customHeight="1">
      <c r="A95" s="250" t="s">
        <v>392</v>
      </c>
      <c r="B95" s="423"/>
      <c r="C95" s="424"/>
      <c r="D95" s="424"/>
      <c r="E95" s="424"/>
      <c r="F95" s="425"/>
      <c r="G95" s="2"/>
      <c r="H95" s="2"/>
      <c r="I95" s="2"/>
      <c r="J95" s="2"/>
      <c r="K95" s="2"/>
    </row>
  </sheetData>
  <sheetProtection algorithmName="SHA-512" hashValue="EAcK8rQrN6ogB1WQzRUOVPKcXL3GbNm/uOU15MGhVqxDGTAqO44PhN/5YKkk1Rq/fnQPcbjV9AjWvO2WjRN9JA==" saltValue="9flLw2xH+9+qastN2NWkiw==" spinCount="100000" sheet="1" formatCells="0" formatColumns="0" formatRows="0" insertColumns="0" insertRows="0" insertHyperlinks="0"/>
  <mergeCells count="73">
    <mergeCell ref="C92:D92"/>
    <mergeCell ref="C72:D72"/>
    <mergeCell ref="C91:D91"/>
    <mergeCell ref="C74:D74"/>
    <mergeCell ref="C75:D75"/>
    <mergeCell ref="C88:D88"/>
    <mergeCell ref="C90:D90"/>
    <mergeCell ref="C76:D76"/>
    <mergeCell ref="C77:D77"/>
    <mergeCell ref="C84:D84"/>
    <mergeCell ref="B73:F73"/>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14:D14"/>
    <mergeCell ref="C16:D16"/>
    <mergeCell ref="C17:D17"/>
    <mergeCell ref="B30:D30"/>
    <mergeCell ref="B26:F26"/>
    <mergeCell ref="C21:D21"/>
    <mergeCell ref="C22:D22"/>
    <mergeCell ref="B24:F24"/>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B32:F32"/>
    <mergeCell ref="E21:F21"/>
    <mergeCell ref="C31:D31"/>
    <mergeCell ref="C33:D33"/>
    <mergeCell ref="C39:D39"/>
    <mergeCell ref="C34:D34"/>
    <mergeCell ref="C35:D35"/>
    <mergeCell ref="E38:F38"/>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s>
  <dataValidations count="2">
    <dataValidation type="list" allowBlank="1" showInputMessage="1" showErrorMessage="1" sqref="E72 E64 E30:E31 E39 E46:E47 E61:E62 E13:E14 E33:E36 E74 E78:E83 E85:E93 E49:E50 E53:E54 E76"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80"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19" ma:contentTypeDescription="Create a new document." ma:contentTypeScope="" ma:versionID="1f298eff736d8ca30577bd7f4a2f32b8">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9dd36dc842308f4e97d0bbb06fd42010"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F0A8E6-AA7E-4064-88D8-D04AFD12BC1C}">
  <ds:schemaRefs>
    <ds:schemaRef ds:uri="5f6722c4-4b54-4565-9073-6b2cdb56319d"/>
    <ds:schemaRef ds:uri="015a1b56-f9db-44b0-a971-80694ead8fc0"/>
    <ds:schemaRef ds:uri="985ec44e-1bab-4c0b-9df0-6ba128686fc9"/>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s>
</ds:datastoreItem>
</file>

<file path=customXml/itemProps2.xml><?xml version="1.0" encoding="utf-8"?>
<ds:datastoreItem xmlns:ds="http://schemas.openxmlformats.org/officeDocument/2006/customXml" ds:itemID="{BAF4F846-4C81-49A8-8CFD-6CA68B88960C}">
  <ds:schemaRefs>
    <ds:schemaRef ds:uri="http://schemas.microsoft.com/sharepoint/v3/contenttype/forms"/>
  </ds:schemaRefs>
</ds:datastoreItem>
</file>

<file path=customXml/itemProps3.xml><?xml version="1.0" encoding="utf-8"?>
<ds:datastoreItem xmlns:ds="http://schemas.openxmlformats.org/officeDocument/2006/customXml" ds:itemID="{64BD9058-945C-4B70-9C78-6BB59CDAD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2025-02-06T10:14:52Z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